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借款 Loans" sheetId="1" r:id="rId1"/>
    <sheet name="Sheet1" sheetId="2" r:id="rId2"/>
  </sheets>
  <definedNames>
    <definedName name="\AUTOEXEC">#REF!</definedName>
    <definedName name="_10_0">#REF!</definedName>
    <definedName name="_15N_0Umbuchun">#REF!</definedName>
    <definedName name="_20N__Umbuchun">#REF!</definedName>
    <definedName name="_5_">#REF!</definedName>
    <definedName name="AAA">#REF!</definedName>
    <definedName name="Abgänge">#REF!</definedName>
    <definedName name="Abschreibungen">#REF!</definedName>
    <definedName name="Abschreibungen_AV">#REF!</definedName>
    <definedName name="Abschreibungen_Gesamt">#REF!</definedName>
    <definedName name="Abschreibungen_UV">#REF!</definedName>
    <definedName name="andere_Gewinnrücklagen">#REF!</definedName>
    <definedName name="AnzahlNutzung">#REF!</definedName>
    <definedName name="AnzahlPerioden">#REF!</definedName>
    <definedName name="AnzahlPeriodenCashFlowAnalyse">#REF!</definedName>
    <definedName name="AnzahlPeriodenHauptübersicht">#REF!</definedName>
    <definedName name="April">#REF!</definedName>
    <definedName name="Auflös_SoPo_Invzulage">#REF!</definedName>
    <definedName name="Auflös_SoPo_Invzuschuß">#REF!</definedName>
    <definedName name="Aufwand_aus_Abgang">#REF!</definedName>
    <definedName name="Ausstehende_Einlagen">#REF!</definedName>
    <definedName name="Berechnungen">#REF!</definedName>
    <definedName name="Bestand">#REF!</definedName>
    <definedName name="Bestandsveränderungen">#REF!</definedName>
    <definedName name="bezogene_Leistungen">#REF!</definedName>
    <definedName name="bezogene_Waren">#REF!</definedName>
    <definedName name="Bilanzgewinn_Bilanzverlust">#REF!</definedName>
    <definedName name="Buchwerte">#REF!</definedName>
    <definedName name="CashFlowAnalyse">#REF!</definedName>
    <definedName name="csDesignMode">1</definedName>
    <definedName name="Database">#REF!</definedName>
    <definedName name="DatenbankHauptübersicht">#REF!</definedName>
    <definedName name="DatenbankSetup">#REF!</definedName>
    <definedName name="e0010019._Working_Capital">#REF!</definedName>
    <definedName name="e00100210._Finanzierung">#REF!</definedName>
    <definedName name="e001010I._OUTPUT_in_HÜ">#REF!</definedName>
    <definedName name="e001020II._INPUT_Fibudaten">#REF!</definedName>
    <definedName name="e0020001._Sparte_Consulting_Customizing">#REF!</definedName>
    <definedName name="e002010___1.1._Vorstand_Consulting_Customizing">#REF!</definedName>
    <definedName name="e002020___1.2._Consulting">#REF!</definedName>
    <definedName name="e002030___1.3._Customizing">#REF!</definedName>
    <definedName name="e002040___1.4._sonstige_Hardware_Provisionen">#REF!</definedName>
    <definedName name="e0030002._Sparte_IT_Solutions">#REF!</definedName>
    <definedName name="e003001___2.1._Vorstand_IT_Solutions">#REF!</definedName>
    <definedName name="e003002___2.2._Blue_Eagle_ERP_Lizenzen">#REF!</definedName>
    <definedName name="e003003___2.3._Blue_Eagle_Gewerbe_Wartung">#REF!</definedName>
    <definedName name="e003004___2.4._GES_ERP_Lizenzen">#REF!</definedName>
    <definedName name="e003005___2.5._GES_Net_Office_Lizenzen">#REF!</definedName>
    <definedName name="e003006___2.6._GES_Net_Office_Wartung">#REF!</definedName>
    <definedName name="e003007___2.7._Local_Software_Lizenzen">#REF!</definedName>
    <definedName name="e003008___2.8._Local_Software_Wartung">#REF!</definedName>
    <definedName name="e003009___2.9._Gehaltsdienstleistungen">#REF!</definedName>
    <definedName name="e003010___2.10._Integrated_Banking">#REF!</definedName>
    <definedName name="e003011___2.11._BauTec">#REF!</definedName>
    <definedName name="e003012___2.12._BauSecura">#REF!</definedName>
    <definedName name="e003013___2.13._Mareon">#REF!</definedName>
    <definedName name="e003014___2.14._Research_Development">#REF!</definedName>
    <definedName name="e0040003._Sparte_IT_Services">#REF!</definedName>
    <definedName name="e004001___3.1._Blue_Eagle_ASP">#REF!</definedName>
    <definedName name="e004002___3.2._GES_ASP">#REF!</definedName>
    <definedName name="e004003___3.3._Gehaltsdienstleistungen_ASP">#REF!</definedName>
    <definedName name="e004004___3.4._ZKF">#REF!</definedName>
    <definedName name="e004005___3.5._Extranet">#REF!</definedName>
    <definedName name="e004006___3.6._ASP_für_Dritte">#REF!</definedName>
    <definedName name="e0050004._E_Business">#REF!</definedName>
    <definedName name="e005001___4.1._E_Business">#REF!</definedName>
    <definedName name="e0060005._Sparte_Sonstiges">#REF!</definedName>
    <definedName name="e006001___5.1._andere_Sonstige">#REF!</definedName>
    <definedName name="e0070006._Sparte_Sales">#REF!</definedName>
    <definedName name="e007001___6.1._Vorstand_Sales">#REF!</definedName>
    <definedName name="e007002___6.2._Sales">#REF!</definedName>
    <definedName name="e0080007._Sparte_Administration">#REF!</definedName>
    <definedName name="e008001___7.1._Vorstand_Administration">#REF!</definedName>
    <definedName name="e008002___7.2._Geschäftsführung">#REF!</definedName>
    <definedName name="e008003___7.3._Finance">#REF!</definedName>
    <definedName name="e008004___7.4._Human_Ressources">#REF!</definedName>
    <definedName name="e008005___7.5._Hilfskostenstellen">#REF!</definedName>
    <definedName name="e008006___7.6._sonstige_Verwaltung">#REF!</definedName>
    <definedName name="e0090008._Sachkosten_Einzelaufstellung">#REF!</definedName>
    <definedName name="Eingabe">#REF!</definedName>
    <definedName name="EndeSetup">#REF!</definedName>
    <definedName name="Erträge_aus_Abgang">#REF!</definedName>
    <definedName name="Erträge_Invzulagen">#REF!</definedName>
    <definedName name="Erträge_Invzuschuß">#REF!</definedName>
    <definedName name="Februar">#REF!</definedName>
    <definedName name="fixierung_Anlagevermögen">7</definedName>
    <definedName name="Fixierung_Aufwand">4</definedName>
    <definedName name="fixierung_Bilanz_Plan">2</definedName>
    <definedName name="fixierung_Covenants">6</definedName>
    <definedName name="Fixierung_Finanzierung">4</definedName>
    <definedName name="fixierung_GUV">3</definedName>
    <definedName name="fixierung_GuV_BiL">3</definedName>
    <definedName name="fixierung_GuV_Erfassung">2</definedName>
    <definedName name="fixierung_GuV_Plan">2</definedName>
    <definedName name="Fixierung_Investitionen">3</definedName>
    <definedName name="fixierung_IST___INPUT">6</definedName>
    <definedName name="Fixierung_Personal">4</definedName>
    <definedName name="Fixierung_PLAN_2007">1</definedName>
    <definedName name="fixierung_PLAN_2007_engineering">1</definedName>
    <definedName name="fixierung_SaarGummi_Group_total">0</definedName>
    <definedName name="fixierung_Umsatz">4</definedName>
    <definedName name="Fixierung_Umsatz_Detail">3</definedName>
    <definedName name="Fixierung_Umsatz_Material">5</definedName>
    <definedName name="Formeln">#REF!</definedName>
    <definedName name="Formeln2">#REF!</definedName>
    <definedName name="gesetzliche_Rücklage">#REF!</definedName>
    <definedName name="Gewinnrücklagen">#REF!</definedName>
    <definedName name="Gewinnvortrag_Verlustvortrag">#REF!</definedName>
    <definedName name="gezeichnetes_Kapital">#REF!</definedName>
    <definedName name="H23a1">#REF!</definedName>
    <definedName name="IDL.Connector.UDF" hidden="1">0</definedName>
    <definedName name="Januar">#REF!</definedName>
    <definedName name="JÜFormeln2">#REF!</definedName>
    <definedName name="Kapitalrücklage">#REF!</definedName>
    <definedName name="lfdNr1">#REF!</definedName>
    <definedName name="Löhne_und_Gehälter">#REF!</definedName>
    <definedName name="März">#REF!</definedName>
    <definedName name="Materialaufand">#REF!</definedName>
    <definedName name="Pensionsrückstellungen">#REF!</definedName>
    <definedName name="Pensiosnrückstellungen">#REF!</definedName>
    <definedName name="Periodenergebnis">#REF!</definedName>
    <definedName name="Personalaufwand">#REF!</definedName>
    <definedName name="Planperioden">#REF!</definedName>
    <definedName name="_xlnm.Print_Area">#REF!</definedName>
    <definedName name="_xlnm.Print_Titles">#REF!</definedName>
    <definedName name="Reset2">#REF!</definedName>
    <definedName name="Roh___Hilfs__und_Betriebsstoffe">#REF!</definedName>
    <definedName name="Rücklage_für_eigene_Anteile">#REF!</definedName>
    <definedName name="Rückstellungen">#REF!</definedName>
    <definedName name="satzungsmäßige_Rücklage">#REF!</definedName>
    <definedName name="SFHÜ">#REF!</definedName>
    <definedName name="SFWD">#REF!</definedName>
    <definedName name="sonstige_Rückstellungen">#REF!</definedName>
    <definedName name="StartKomprimierteAnzeige">#REF!</definedName>
    <definedName name="StartKomprimierteAnzeigeCashFlowAnalyse">#REF!</definedName>
    <definedName name="StartKomprimierteAnzeigeHauptübersicht">#REF!</definedName>
    <definedName name="Steuerrückstellungen">#REF!</definedName>
    <definedName name="Test1">#REF!</definedName>
    <definedName name="Test1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Umbuchungen">#REF!</definedName>
    <definedName name="Verbindlichkeiten">#REF!</definedName>
    <definedName name="Wechselverbindlichkeiten">#REF!</definedName>
    <definedName name="Zugänge">#REF!</definedName>
  </definedNames>
  <calcPr calcId="144525"/>
</workbook>
</file>

<file path=xl/sharedStrings.xml><?xml version="1.0" encoding="utf-8"?>
<sst xmlns="http://schemas.openxmlformats.org/spreadsheetml/2006/main" count="296" uniqueCount="177">
  <si>
    <t>Enterprise Loans Situation Form</t>
  </si>
  <si>
    <t>September 2021</t>
  </si>
  <si>
    <t>Enterprise：CQLT International Investment Co.Ltd.(Merge Tables)</t>
  </si>
  <si>
    <t>Bank name
银行名称</t>
  </si>
  <si>
    <t>loan company
公司名称</t>
  </si>
  <si>
    <t>row</t>
  </si>
  <si>
    <t>Initial loan balance of report period</t>
  </si>
  <si>
    <t>Increase this month</t>
  </si>
  <si>
    <t>Decrease(repay) this month</t>
  </si>
  <si>
    <t>Final loan balance of report period</t>
  </si>
  <si>
    <t>Complementary information (in EURO)</t>
  </si>
  <si>
    <t>Complementary information (in CNY / RMB)</t>
  </si>
  <si>
    <t>Loan of beginning balance</t>
  </si>
  <si>
    <t>Increase report period</t>
  </si>
  <si>
    <t>Decrease report period</t>
  </si>
  <si>
    <t>Loan of ending balance贷款余额（原币）</t>
  </si>
  <si>
    <t>Currency 币种(*)</t>
  </si>
  <si>
    <t>Exchange rate to EUR 兑换欧元汇率</t>
  </si>
  <si>
    <t>Loan of ending balance (in EUR)
贷款余额(欧元）</t>
  </si>
  <si>
    <t>Change of beginning balance due to new exchange rates</t>
  </si>
  <si>
    <t>Loan of ending balance
贷款余额（人民币）</t>
  </si>
  <si>
    <t>Exchange rate to RMB(Yuan)兑换人民币汇率</t>
  </si>
  <si>
    <t>Interest rate(%)</t>
  </si>
  <si>
    <t>Loan period</t>
  </si>
  <si>
    <t>Guarantee type</t>
  </si>
  <si>
    <t>Loan of beginning balance (new rates)</t>
  </si>
  <si>
    <t>CQLT担保额度（欧元）</t>
  </si>
  <si>
    <t>子公司相互担保（欧元）</t>
  </si>
  <si>
    <t>Long-term</t>
  </si>
  <si>
    <t>Short-term</t>
  </si>
  <si>
    <t>Total</t>
  </si>
  <si>
    <t>1</t>
  </si>
  <si>
    <t>Cash in Transit (HSBC)</t>
  </si>
  <si>
    <t>MXQT</t>
  </si>
  <si>
    <t>SBB萨尔兰州建设银行</t>
  </si>
  <si>
    <t>2</t>
  </si>
  <si>
    <t>USD</t>
  </si>
  <si>
    <t>-</t>
  </si>
  <si>
    <t>levoBank eG</t>
  </si>
  <si>
    <t>DEVW</t>
  </si>
  <si>
    <t>3</t>
  </si>
  <si>
    <t>EUR</t>
  </si>
  <si>
    <t>08.01.2016 - 31.07.2024</t>
  </si>
  <si>
    <t>Standby Documentary Credits collateralized by CQLT</t>
  </si>
  <si>
    <t>KBC Bank N.V.</t>
  </si>
  <si>
    <t>4</t>
  </si>
  <si>
    <t>22.12.2017 - 28.02.2023</t>
  </si>
  <si>
    <t>HSBC Trinkaus &amp; Burkhardt</t>
  </si>
  <si>
    <t>LUHQ</t>
  </si>
  <si>
    <t>5</t>
  </si>
  <si>
    <t>29.02.2016 - 31.07.2021</t>
  </si>
  <si>
    <t>Standby Letter of Credit guaranteed by CQLT</t>
  </si>
  <si>
    <t>汇丰银行</t>
  </si>
  <si>
    <t>6</t>
  </si>
  <si>
    <t>Commerzbank AG</t>
  </si>
  <si>
    <t>7</t>
  </si>
  <si>
    <t>8</t>
  </si>
  <si>
    <t>9</t>
  </si>
  <si>
    <t>CNY</t>
  </si>
  <si>
    <t>29.02.2016 - 31.10.2021</t>
  </si>
  <si>
    <t>10</t>
  </si>
  <si>
    <t>MXN</t>
  </si>
  <si>
    <t>11</t>
  </si>
  <si>
    <t>RUB</t>
  </si>
  <si>
    <t>SunTrust Banks</t>
  </si>
  <si>
    <t>USPL</t>
  </si>
  <si>
    <t>中国工商银行</t>
  </si>
  <si>
    <t>12</t>
  </si>
  <si>
    <t>01.04.2020 - 31.03.2021</t>
  </si>
  <si>
    <t>Credit guarantee by government</t>
  </si>
  <si>
    <t>ICBC (Industrial and Commercial Bank of China), Branch FFM</t>
  </si>
  <si>
    <t>DEBF</t>
  </si>
  <si>
    <t>13</t>
  </si>
  <si>
    <t xml:space="preserve">a) 13.08.2021-12.08.2022 (27 million Euro)                                      b) 24.09.2021-23.09.2022 (20million Euro)                           c) 19.02.2021-18.02.2022 (10 million Euro) </t>
  </si>
  <si>
    <t>Standby Letter of Credit collateralized by CQLT</t>
  </si>
  <si>
    <t>Shanghai Pudong Development Bank</t>
  </si>
  <si>
    <t>14</t>
  </si>
  <si>
    <t>a)  0,80
b)  0,75</t>
  </si>
  <si>
    <t>a) 20.10.2020 - 20.10.2021 (8,9 million Euro)
b) 22.07.2021 - 24.01.2022 (10,99 million Euro)</t>
  </si>
  <si>
    <t>China Development Bank</t>
  </si>
  <si>
    <t>CNIC</t>
  </si>
  <si>
    <t>国家开发银行</t>
  </si>
  <si>
    <t>15</t>
  </si>
  <si>
    <t>Sep. 2020 - Sep. 2023</t>
  </si>
  <si>
    <t>CSSP (Ceska sporitelna a.s.)</t>
  </si>
  <si>
    <t>CZCK</t>
  </si>
  <si>
    <t>16</t>
  </si>
  <si>
    <t>a) 0,98
b) 0,85
c) 0,85</t>
  </si>
  <si>
    <t>a) 15.02.2018-30.12.2027
b) 28.03.2018-30.06.2022
c) 20.03.2020-29.09.2023</t>
  </si>
  <si>
    <t>CSOB - SG Czech investment loan</t>
  </si>
  <si>
    <t>17</t>
  </si>
  <si>
    <t>02.11.2016 - 30.06.2021</t>
  </si>
  <si>
    <t>HSBC Mexico S.A.</t>
  </si>
  <si>
    <t>18</t>
  </si>
  <si>
    <t>17.06.2020 - UFN</t>
  </si>
  <si>
    <t>19</t>
  </si>
  <si>
    <t>06.04.2018 - 30.06.2022</t>
  </si>
  <si>
    <t>CSOB - Revolving cash facility</t>
  </si>
  <si>
    <t>捷克斯洛伐克商业银行-萨固密斯洛伐克公司</t>
  </si>
  <si>
    <t>20</t>
  </si>
  <si>
    <t>07.11.2016 - UFN</t>
  </si>
  <si>
    <t>Raiffeisenbank a.s. - Revolving cash facility</t>
  </si>
  <si>
    <t>21</t>
  </si>
  <si>
    <t>Banco Popular Espanol. S.A.</t>
  </si>
  <si>
    <t>ESLO</t>
  </si>
  <si>
    <t>22</t>
  </si>
  <si>
    <t>25.09.2019 - 25.09.2022</t>
  </si>
  <si>
    <t>CSOB a.s.</t>
  </si>
  <si>
    <t>SKDV</t>
  </si>
  <si>
    <t>中国工商银行-嘉轩公司</t>
  </si>
  <si>
    <t>23</t>
  </si>
  <si>
    <t>30.04.2018 - 24.03.2028</t>
  </si>
  <si>
    <t>Spain Ministerio de industria y comercio</t>
  </si>
  <si>
    <t>伊塔乌银行-萨固密巴西</t>
  </si>
  <si>
    <t>24</t>
  </si>
  <si>
    <t>15.09-2016 - 31.12.2021</t>
  </si>
  <si>
    <t>Itau - SG Brasil</t>
  </si>
  <si>
    <t>BRSP</t>
  </si>
  <si>
    <t>索罗亚斯德教合作银行-信贷透支</t>
  </si>
  <si>
    <t>25</t>
  </si>
  <si>
    <t>BRL</t>
  </si>
  <si>
    <t xml:space="preserve">
a)  11,3
b)  11,3
c)  11,3
d)  11,5</t>
  </si>
  <si>
    <t>25.03.2020 - 31.03.2022
a) (500k BRL)
b) (600k BRL)
c) (900k BRL)
d) (1.000k BRL)</t>
  </si>
  <si>
    <t>Bank Santander (Brasil) S.A.</t>
  </si>
  <si>
    <t>索罗亚斯德教合作银行-新的投资贷款</t>
  </si>
  <si>
    <t>26</t>
  </si>
  <si>
    <t>25.03.2020 - 25.03.2022</t>
  </si>
  <si>
    <t>HDFC Bank - overdraft credit facility</t>
  </si>
  <si>
    <t>INMB</t>
  </si>
  <si>
    <t>中国光大银行-嘉轩萨固密公司</t>
  </si>
  <si>
    <t>27</t>
  </si>
  <si>
    <t>INR</t>
  </si>
  <si>
    <t>30.09.19 - 28.09.21</t>
  </si>
  <si>
    <t>HSBC Chongqing Branch</t>
  </si>
  <si>
    <t>CNSY</t>
  </si>
  <si>
    <t>28</t>
  </si>
  <si>
    <t>a) 5,07
b) 5,15
c) 4,71
d) 4,60
e) 5,25
f) 5,23
g) 4,88
h) 4,51
i) 4,43
j) 4,33
k) 4,28</t>
  </si>
  <si>
    <t>a) 01.02.2021 - 29.04.2022
b) 23.02.2021 - 23.02.2022
c) 15.03.2021 - 15.03.2022
d) 19.04.2021 - 19.04.2022
e) 10.09.2020 - 09.09.2021
f) 11.09.2020 - 10.09.2021
g) 21.01.2021 - 20.01.2022
h) 17.05.2021 - 17.05.2022
i) 15.06.2021 - 14.06.2022
j) 14.07.2021 - 13.07.2022
k) 06.08.2021 - 05.08.2022</t>
  </si>
  <si>
    <t>中国光大银行-嘉轩</t>
  </si>
  <si>
    <t>29</t>
  </si>
  <si>
    <t>22.10-2018 - 22.10.2023</t>
  </si>
  <si>
    <t>中国民生银行-嘉轩</t>
  </si>
  <si>
    <t>30</t>
  </si>
  <si>
    <t>ICBC (Industrial and Commercial Bank of China) - Chongqing Branch</t>
  </si>
  <si>
    <t>CNHC</t>
  </si>
  <si>
    <t>31</t>
  </si>
  <si>
    <t>28.09.2016 - 20.12.2021</t>
  </si>
  <si>
    <t>Building and equipment pledge + Corporate guarantee (CNJX)</t>
  </si>
  <si>
    <t>KBC Bank N.V., Shanghai Branch</t>
  </si>
  <si>
    <t>32</t>
  </si>
  <si>
    <t>29.03.2019 - 28.03.2022</t>
  </si>
  <si>
    <t>Accounts receivables and inventory pledge</t>
  </si>
  <si>
    <t>33</t>
  </si>
  <si>
    <t>CNJX</t>
  </si>
  <si>
    <t>34</t>
  </si>
  <si>
    <t>31.12.2020 - 31.10.2021</t>
  </si>
  <si>
    <t>CITIC - China CITIC Bank Chongqing Branch</t>
  </si>
  <si>
    <t>35</t>
  </si>
  <si>
    <t>16.08.2021-15.08.2022</t>
  </si>
  <si>
    <t>Credit guarantee</t>
  </si>
  <si>
    <t>Ever Bright Bank of China</t>
  </si>
  <si>
    <t>36</t>
  </si>
  <si>
    <t>a) 2,40
b) 2,40</t>
  </si>
  <si>
    <t xml:space="preserve">a) 02.04.2020-19.04.2021 (7,42 million CNY)
b) 19.05.2020-17.05.2021 (7,58 million CNY) </t>
  </si>
  <si>
    <t>Currency = original currency of the loan; all figures in original currency of the loan !</t>
  </si>
  <si>
    <t>银行名称</t>
  </si>
  <si>
    <t>银行简称</t>
  </si>
  <si>
    <t>公司名称</t>
  </si>
  <si>
    <t>公司代码</t>
  </si>
  <si>
    <t>内保外贷借款余额（万欧元）</t>
  </si>
  <si>
    <t>年度内保外贷批准使用额度（万欧元）</t>
  </si>
  <si>
    <t>担保金额（万欧元）</t>
  </si>
  <si>
    <t>自主融资借款余额（万欧元）</t>
  </si>
  <si>
    <t>利率%</t>
  </si>
  <si>
    <t>借款起期</t>
  </si>
  <si>
    <t>借款止期</t>
  </si>
  <si>
    <t>类型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</si>
</sst>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"/>
    <numFmt numFmtId="178" formatCode="#,##0.0000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1"/>
      <color theme="4" tint="-0.499984740745262"/>
      <name val="等线"/>
      <charset val="134"/>
      <scheme val="minor"/>
    </font>
    <font>
      <sz val="10"/>
      <color theme="4" tint="-0.499984740745262"/>
      <name val="等线"/>
      <charset val="134"/>
      <scheme val="minor"/>
    </font>
    <font>
      <sz val="10"/>
      <color rgb="FF9C0006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25" fillId="0" borderId="1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Fill="1"/>
    <xf numFmtId="10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ill="1"/>
    <xf numFmtId="0" fontId="3" fillId="2" borderId="0" xfId="40" applyFill="1">
      <alignment vertical="center"/>
    </xf>
    <xf numFmtId="0" fontId="3" fillId="0" borderId="0" xfId="40">
      <alignment vertical="center"/>
    </xf>
    <xf numFmtId="49" fontId="4" fillId="0" borderId="0" xfId="40" applyNumberFormat="1" applyFont="1" applyAlignment="1">
      <alignment horizontal="center" vertical="center"/>
    </xf>
    <xf numFmtId="0" fontId="4" fillId="0" borderId="0" xfId="40" applyFont="1" applyAlignment="1">
      <alignment horizontal="center" vertical="center"/>
    </xf>
    <xf numFmtId="49" fontId="3" fillId="0" borderId="0" xfId="40" applyNumberFormat="1" applyAlignment="1">
      <alignment horizontal="center" vertical="center"/>
    </xf>
    <xf numFmtId="0" fontId="3" fillId="0" borderId="0" xfId="40" applyAlignment="1">
      <alignment horizontal="center" vertical="center"/>
    </xf>
    <xf numFmtId="0" fontId="1" fillId="0" borderId="0" xfId="40" applyFont="1">
      <alignment vertical="center"/>
    </xf>
    <xf numFmtId="49" fontId="1" fillId="0" borderId="0" xfId="40" applyNumberFormat="1" applyFont="1" applyAlignment="1">
      <alignment horizontal="left" vertical="center"/>
    </xf>
    <xf numFmtId="49" fontId="1" fillId="3" borderId="2" xfId="40" applyNumberFormat="1" applyFont="1" applyFill="1" applyBorder="1" applyAlignment="1">
      <alignment horizontal="center" vertical="center" wrapText="1"/>
    </xf>
    <xf numFmtId="49" fontId="5" fillId="3" borderId="2" xfId="51" applyNumberFormat="1" applyFont="1" applyFill="1" applyBorder="1" applyAlignment="1">
      <alignment horizontal="center" vertical="center" wrapText="1"/>
    </xf>
    <xf numFmtId="49" fontId="1" fillId="0" borderId="2" xfId="40" applyNumberFormat="1" applyFont="1" applyBorder="1" applyAlignment="1">
      <alignment horizontal="center" vertical="center" wrapText="1"/>
    </xf>
    <xf numFmtId="49" fontId="1" fillId="3" borderId="3" xfId="40" applyNumberFormat="1" applyFont="1" applyFill="1" applyBorder="1" applyAlignment="1">
      <alignment horizontal="center" vertical="center" wrapText="1"/>
    </xf>
    <xf numFmtId="49" fontId="5" fillId="3" borderId="3" xfId="51" applyNumberFormat="1" applyFont="1" applyFill="1" applyBorder="1" applyAlignment="1">
      <alignment horizontal="center" vertical="center" wrapText="1"/>
    </xf>
    <xf numFmtId="49" fontId="1" fillId="0" borderId="3" xfId="40" applyNumberFormat="1" applyFont="1" applyBorder="1" applyAlignment="1">
      <alignment horizontal="center" vertical="center" wrapText="1"/>
    </xf>
    <xf numFmtId="49" fontId="1" fillId="3" borderId="4" xfId="40" applyNumberFormat="1" applyFont="1" applyFill="1" applyBorder="1" applyAlignment="1">
      <alignment horizontal="center" vertical="center" wrapText="1"/>
    </xf>
    <xf numFmtId="49" fontId="5" fillId="3" borderId="4" xfId="51" applyNumberFormat="1" applyFont="1" applyFill="1" applyBorder="1" applyAlignment="1">
      <alignment horizontal="center" vertical="center" wrapText="1"/>
    </xf>
    <xf numFmtId="49" fontId="1" fillId="0" borderId="4" xfId="40" applyNumberFormat="1" applyFont="1" applyBorder="1" applyAlignment="1">
      <alignment horizontal="center" vertical="center" wrapText="1"/>
    </xf>
    <xf numFmtId="49" fontId="2" fillId="0" borderId="1" xfId="40" applyNumberFormat="1" applyFont="1" applyBorder="1" applyAlignment="1">
      <alignment horizontal="left" vertical="center"/>
    </xf>
    <xf numFmtId="49" fontId="2" fillId="0" borderId="1" xfId="40" applyNumberFormat="1" applyFont="1" applyBorder="1" applyAlignment="1">
      <alignment horizontal="center" vertical="center"/>
    </xf>
    <xf numFmtId="49" fontId="1" fillId="0" borderId="1" xfId="40" applyNumberFormat="1" applyFont="1" applyBorder="1" applyAlignment="1">
      <alignment horizontal="center" vertical="center"/>
    </xf>
    <xf numFmtId="176" fontId="1" fillId="4" borderId="1" xfId="40" applyNumberFormat="1" applyFont="1" applyFill="1" applyBorder="1" applyAlignment="1">
      <alignment horizontal="right" vertical="center"/>
    </xf>
    <xf numFmtId="49" fontId="1" fillId="0" borderId="1" xfId="40" applyNumberFormat="1" applyFont="1" applyBorder="1" applyAlignment="1">
      <alignment horizontal="left" vertical="center"/>
    </xf>
    <xf numFmtId="49" fontId="1" fillId="0" borderId="1" xfId="30" applyNumberFormat="1" applyFont="1" applyBorder="1" applyAlignment="1">
      <alignment horizontal="center" vertical="center"/>
    </xf>
    <xf numFmtId="49" fontId="1" fillId="2" borderId="1" xfId="40" applyNumberFormat="1" applyFont="1" applyFill="1" applyBorder="1" applyAlignment="1">
      <alignment horizontal="left" vertical="center"/>
    </xf>
    <xf numFmtId="49" fontId="1" fillId="2" borderId="1" xfId="30" applyNumberFormat="1" applyFont="1" applyFill="1" applyBorder="1" applyAlignment="1">
      <alignment horizontal="center" vertical="center"/>
    </xf>
    <xf numFmtId="49" fontId="1" fillId="2" borderId="1" xfId="40" applyNumberFormat="1" applyFont="1" applyFill="1" applyBorder="1" applyAlignment="1">
      <alignment horizontal="center" vertical="center"/>
    </xf>
    <xf numFmtId="176" fontId="1" fillId="2" borderId="1" xfId="40" applyNumberFormat="1" applyFont="1" applyFill="1" applyBorder="1" applyAlignment="1">
      <alignment horizontal="right" vertical="center"/>
    </xf>
    <xf numFmtId="49" fontId="1" fillId="0" borderId="1" xfId="30" applyNumberFormat="1" applyFont="1" applyBorder="1" applyAlignment="1">
      <alignment horizontal="left" vertical="center"/>
    </xf>
    <xf numFmtId="176" fontId="1" fillId="0" borderId="1" xfId="40" applyNumberFormat="1" applyFont="1" applyBorder="1" applyAlignment="1">
      <alignment horizontal="right" vertical="center"/>
    </xf>
    <xf numFmtId="49" fontId="1" fillId="0" borderId="0" xfId="40" applyNumberFormat="1" applyFont="1" applyAlignment="1">
      <alignment horizontal="right" vertical="center"/>
    </xf>
    <xf numFmtId="49" fontId="1" fillId="0" borderId="1" xfId="40" applyNumberFormat="1" applyFont="1" applyBorder="1" applyAlignment="1">
      <alignment horizontal="center" vertical="center" wrapText="1"/>
    </xf>
    <xf numFmtId="49" fontId="1" fillId="0" borderId="5" xfId="40" applyNumberFormat="1" applyFont="1" applyBorder="1" applyAlignment="1">
      <alignment horizontal="center" vertical="center" wrapText="1"/>
    </xf>
    <xf numFmtId="49" fontId="1" fillId="0" borderId="6" xfId="40" applyNumberFormat="1" applyFont="1" applyBorder="1" applyAlignment="1">
      <alignment horizontal="center" vertical="center" wrapText="1"/>
    </xf>
    <xf numFmtId="49" fontId="1" fillId="3" borderId="5" xfId="40" applyNumberFormat="1" applyFont="1" applyFill="1" applyBorder="1" applyAlignment="1">
      <alignment horizontal="center" vertical="center" wrapText="1"/>
    </xf>
    <xf numFmtId="49" fontId="1" fillId="3" borderId="6" xfId="40" applyNumberFormat="1" applyFont="1" applyFill="1" applyBorder="1" applyAlignment="1">
      <alignment horizontal="center" vertical="center" wrapText="1"/>
    </xf>
    <xf numFmtId="49" fontId="1" fillId="3" borderId="1" xfId="40" applyNumberFormat="1" applyFont="1" applyFill="1" applyBorder="1" applyAlignment="1">
      <alignment horizontal="center" vertical="center" wrapText="1"/>
    </xf>
    <xf numFmtId="3" fontId="1" fillId="0" borderId="1" xfId="40" applyNumberFormat="1" applyFont="1" applyBorder="1" applyAlignment="1" applyProtection="1">
      <alignment horizontal="right" vertical="center"/>
      <protection locked="0"/>
    </xf>
    <xf numFmtId="3" fontId="1" fillId="2" borderId="1" xfId="40" applyNumberFormat="1" applyFont="1" applyFill="1" applyBorder="1" applyAlignment="1" applyProtection="1">
      <alignment horizontal="right" vertical="center"/>
      <protection locked="0"/>
    </xf>
    <xf numFmtId="177" fontId="3" fillId="0" borderId="0" xfId="40" applyNumberFormat="1">
      <alignment vertical="center"/>
    </xf>
    <xf numFmtId="3" fontId="3" fillId="0" borderId="0" xfId="40" applyNumberFormat="1">
      <alignment vertical="center"/>
    </xf>
    <xf numFmtId="4" fontId="3" fillId="0" borderId="0" xfId="40" applyNumberFormat="1">
      <alignment vertical="center"/>
    </xf>
    <xf numFmtId="49" fontId="6" fillId="5" borderId="1" xfId="53" applyNumberFormat="1" applyFont="1" applyFill="1" applyBorder="1" applyAlignment="1">
      <alignment horizontal="center" vertical="center" wrapText="1"/>
    </xf>
    <xf numFmtId="49" fontId="6" fillId="5" borderId="5" xfId="53" applyNumberFormat="1" applyFont="1" applyFill="1" applyBorder="1" applyAlignment="1">
      <alignment horizontal="center" vertical="center" wrapText="1"/>
    </xf>
    <xf numFmtId="49" fontId="6" fillId="5" borderId="6" xfId="53" applyNumberFormat="1" applyFont="1" applyFill="1" applyBorder="1" applyAlignment="1">
      <alignment horizontal="center" vertical="center" wrapText="1"/>
    </xf>
    <xf numFmtId="49" fontId="6" fillId="6" borderId="5" xfId="53" applyNumberFormat="1" applyFont="1" applyFill="1" applyBorder="1" applyAlignment="1">
      <alignment horizontal="center" vertical="center" wrapText="1"/>
    </xf>
    <xf numFmtId="49" fontId="6" fillId="6" borderId="1" xfId="53" applyNumberFormat="1" applyFont="1" applyFill="1" applyBorder="1" applyAlignment="1">
      <alignment horizontal="center" vertical="center" wrapText="1"/>
    </xf>
    <xf numFmtId="0" fontId="3" fillId="0" borderId="1" xfId="40" applyBorder="1">
      <alignment vertical="center"/>
    </xf>
    <xf numFmtId="3" fontId="2" fillId="0" borderId="1" xfId="40" applyNumberFormat="1" applyFont="1" applyBorder="1" applyAlignment="1" applyProtection="1">
      <alignment horizontal="right" vertical="center"/>
      <protection locked="0"/>
    </xf>
    <xf numFmtId="178" fontId="1" fillId="0" borderId="1" xfId="40" applyNumberFormat="1" applyFont="1" applyBorder="1" applyAlignment="1" applyProtection="1">
      <alignment horizontal="right" vertical="center"/>
      <protection locked="0"/>
    </xf>
    <xf numFmtId="4" fontId="1" fillId="0" borderId="1" xfId="40" applyNumberFormat="1" applyFont="1" applyBorder="1" applyAlignment="1" applyProtection="1">
      <alignment horizontal="right" vertical="center"/>
      <protection locked="0"/>
    </xf>
    <xf numFmtId="178" fontId="1" fillId="2" borderId="1" xfId="40" applyNumberFormat="1" applyFont="1" applyFill="1" applyBorder="1" applyAlignment="1" applyProtection="1">
      <alignment horizontal="right" vertical="center"/>
      <protection locked="0"/>
    </xf>
    <xf numFmtId="4" fontId="1" fillId="2" borderId="1" xfId="40" applyNumberFormat="1" applyFont="1" applyFill="1" applyBorder="1" applyAlignment="1" applyProtection="1">
      <alignment horizontal="right" vertical="center"/>
      <protection locked="0"/>
    </xf>
    <xf numFmtId="49" fontId="6" fillId="6" borderId="6" xfId="53" applyNumberFormat="1" applyFont="1" applyFill="1" applyBorder="1" applyAlignment="1">
      <alignment horizontal="center" vertical="center" wrapText="1"/>
    </xf>
    <xf numFmtId="49" fontId="6" fillId="3" borderId="5" xfId="53" applyNumberFormat="1" applyFont="1" applyFill="1" applyBorder="1" applyAlignment="1">
      <alignment horizontal="center" vertical="center" wrapText="1"/>
    </xf>
    <xf numFmtId="49" fontId="6" fillId="3" borderId="6" xfId="53" applyNumberFormat="1" applyFont="1" applyFill="1" applyBorder="1" applyAlignment="1">
      <alignment horizontal="center" vertical="center" wrapText="1"/>
    </xf>
    <xf numFmtId="49" fontId="6" fillId="3" borderId="2" xfId="53" applyNumberFormat="1" applyFont="1" applyFill="1" applyBorder="1" applyAlignment="1">
      <alignment horizontal="center" vertical="center" wrapText="1"/>
    </xf>
    <xf numFmtId="49" fontId="6" fillId="3" borderId="1" xfId="53" applyNumberFormat="1" applyFont="1" applyFill="1" applyBorder="1" applyAlignment="1">
      <alignment horizontal="center" vertical="center" wrapText="1"/>
    </xf>
    <xf numFmtId="49" fontId="6" fillId="3" borderId="4" xfId="53" applyNumberFormat="1" applyFont="1" applyFill="1" applyBorder="1" applyAlignment="1">
      <alignment horizontal="center" vertical="center" wrapText="1"/>
    </xf>
    <xf numFmtId="49" fontId="5" fillId="7" borderId="1" xfId="51" applyNumberFormat="1" applyFont="1" applyFill="1" applyBorder="1" applyAlignment="1">
      <alignment horizontal="center" vertical="center" wrapText="1"/>
    </xf>
    <xf numFmtId="49" fontId="7" fillId="5" borderId="5" xfId="53" applyNumberFormat="1" applyFont="1" applyFill="1" applyBorder="1" applyAlignment="1">
      <alignment horizontal="center" vertical="center" wrapText="1"/>
    </xf>
    <xf numFmtId="49" fontId="7" fillId="5" borderId="6" xfId="53" applyNumberFormat="1" applyFont="1" applyFill="1" applyBorder="1" applyAlignment="1">
      <alignment horizontal="center" vertical="center" wrapText="1"/>
    </xf>
    <xf numFmtId="0" fontId="8" fillId="3" borderId="1" xfId="40" applyFont="1" applyFill="1" applyBorder="1">
      <alignment vertical="center"/>
    </xf>
    <xf numFmtId="49" fontId="7" fillId="5" borderId="1" xfId="53" applyNumberFormat="1" applyFont="1" applyFill="1" applyBorder="1" applyAlignment="1">
      <alignment horizontal="center" vertical="center" wrapText="1"/>
    </xf>
    <xf numFmtId="178" fontId="1" fillId="0" borderId="1" xfId="40" applyNumberFormat="1" applyFont="1" applyBorder="1" applyAlignment="1" applyProtection="1">
      <alignment horizontal="center" vertical="center" wrapText="1"/>
      <protection locked="0"/>
    </xf>
    <xf numFmtId="178" fontId="1" fillId="0" borderId="1" xfId="40" applyNumberFormat="1" applyFont="1" applyBorder="1" applyAlignment="1" applyProtection="1">
      <alignment horizontal="left" vertical="center"/>
      <protection locked="0"/>
    </xf>
    <xf numFmtId="43" fontId="1" fillId="0" borderId="1" xfId="52" applyFont="1" applyBorder="1" applyAlignment="1" applyProtection="1">
      <alignment horizontal="right" vertical="center" wrapText="1"/>
      <protection locked="0"/>
    </xf>
    <xf numFmtId="43" fontId="1" fillId="0" borderId="1" xfId="52" applyFont="1" applyBorder="1" applyAlignment="1" applyProtection="1">
      <alignment horizontal="center" vertical="center" wrapText="1"/>
      <protection locked="0"/>
    </xf>
    <xf numFmtId="43" fontId="1" fillId="2" borderId="1" xfId="52" applyFont="1" applyFill="1" applyBorder="1" applyAlignment="1" applyProtection="1">
      <alignment horizontal="right" vertical="center" wrapText="1"/>
      <protection locked="0"/>
    </xf>
    <xf numFmtId="178" fontId="1" fillId="2" borderId="1" xfId="40" applyNumberFormat="1" applyFont="1" applyFill="1" applyBorder="1" applyAlignment="1" applyProtection="1">
      <alignment horizontal="left" vertical="center"/>
      <protection locked="0"/>
    </xf>
    <xf numFmtId="178" fontId="1" fillId="2" borderId="1" xfId="4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0" applyFill="1" applyBorder="1">
      <alignment vertical="center"/>
    </xf>
    <xf numFmtId="0" fontId="3" fillId="0" borderId="1" xfId="40" applyFill="1" applyBorder="1">
      <alignment vertical="center"/>
    </xf>
    <xf numFmtId="43" fontId="1" fillId="2" borderId="1" xfId="52" applyFont="1" applyFill="1" applyBorder="1" applyAlignment="1" applyProtection="1">
      <alignment horizontal="center" vertical="center" wrapText="1"/>
      <protection locked="0"/>
    </xf>
    <xf numFmtId="176" fontId="3" fillId="2" borderId="1" xfId="40" applyNumberFormat="1" applyFill="1" applyBorder="1">
      <alignment vertical="center"/>
    </xf>
    <xf numFmtId="43" fontId="1" fillId="0" borderId="1" xfId="52" applyFont="1" applyFill="1" applyBorder="1" applyAlignment="1" applyProtection="1">
      <alignment horizontal="right" vertical="center" wrapText="1"/>
      <protection locked="0"/>
    </xf>
    <xf numFmtId="178" fontId="1" fillId="0" borderId="1" xfId="40" applyNumberFormat="1" applyFont="1" applyBorder="1" applyAlignment="1" applyProtection="1">
      <alignment horizontal="left" vertical="center" wrapText="1"/>
      <protection locked="0"/>
    </xf>
    <xf numFmtId="178" fontId="1" fillId="2" borderId="1" xfId="4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40" applyNumberFormat="1" applyFill="1" applyBorder="1">
      <alignment vertical="center"/>
    </xf>
    <xf numFmtId="178" fontId="1" fillId="0" borderId="1" xfId="40" applyNumberFormat="1" applyFont="1" applyBorder="1" applyAlignment="1" applyProtection="1">
      <alignment horizontal="center" vertical="center"/>
      <protection locked="0"/>
    </xf>
    <xf numFmtId="0" fontId="3" fillId="0" borderId="0" xfId="40" applyFill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Standard 2 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Standard 7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Gut 3" xfId="51"/>
    <cellStyle name="Komma 5" xfId="52"/>
    <cellStyle name="Schlecht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799951170384838"/>
    <pageSetUpPr fitToPage="1"/>
  </sheetPr>
  <dimension ref="A1:BW51"/>
  <sheetViews>
    <sheetView zoomScale="85" zoomScaleNormal="85" workbookViewId="0">
      <pane xSplit="8" ySplit="8" topLeftCell="AG9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4.25"/>
  <cols>
    <col min="1" max="1" width="67" style="7" customWidth="1"/>
    <col min="2" max="2" width="20.4416666666667" style="7" customWidth="1"/>
    <col min="3" max="3" width="31.6666666666667" style="7" hidden="1" customWidth="1"/>
    <col min="4" max="4" width="7.55833333333333" style="7" customWidth="1"/>
    <col min="5" max="5" width="22.3333333333333" style="7" hidden="1" customWidth="1"/>
    <col min="6" max="6" width="12.4416666666667" style="7" hidden="1" customWidth="1"/>
    <col min="7" max="7" width="18" style="7" hidden="1" customWidth="1"/>
    <col min="8" max="8" width="20" style="7" hidden="1" customWidth="1"/>
    <col min="9" max="9" width="13.5583333333333" style="7" customWidth="1"/>
    <col min="10" max="10" width="14.5583333333333" style="7" customWidth="1"/>
    <col min="11" max="11" width="11.5583333333333" style="7" customWidth="1"/>
    <col min="12" max="12" width="12.6666666666667" style="7" customWidth="1"/>
    <col min="13" max="13" width="11.5583333333333" style="7" customWidth="1"/>
    <col min="14" max="14" width="14" style="7" customWidth="1"/>
    <col min="15" max="16" width="12.6666666666667" style="7" customWidth="1"/>
    <col min="17" max="17" width="10.3333333333333" style="7"/>
    <col min="18" max="18" width="9.10833333333333" style="7" customWidth="1"/>
    <col min="19" max="19" width="15.8833333333333" style="7" customWidth="1"/>
    <col min="20" max="20" width="17" style="7" customWidth="1"/>
    <col min="21" max="21" width="3.44166666666667" style="7" customWidth="1"/>
    <col min="22" max="22" width="15.5583333333333" style="7" customWidth="1"/>
    <col min="23" max="23" width="17.4416666666667" style="7" customWidth="1"/>
    <col min="24" max="24" width="14" style="7" customWidth="1"/>
    <col min="25" max="25" width="15.8833333333333" style="7" customWidth="1"/>
    <col min="26" max="26" width="12.5583333333333" style="7" customWidth="1"/>
    <col min="27" max="27" width="14.8833333333333" style="7" customWidth="1"/>
    <col min="28" max="28" width="12.6666666666667" style="7" customWidth="1"/>
    <col min="29" max="29" width="14.8833333333333" style="7" customWidth="1"/>
    <col min="30" max="30" width="17.1083333333333" style="7" customWidth="1"/>
    <col min="31" max="31" width="19.3333333333333" style="7" customWidth="1"/>
    <col min="32" max="32" width="12.3333333333333" style="7" customWidth="1"/>
    <col min="33" max="33" width="24.6666666666667" style="7" customWidth="1"/>
    <col min="34" max="34" width="26.3333333333333" style="7" customWidth="1"/>
    <col min="35" max="35" width="27.1083333333333" style="7" customWidth="1"/>
    <col min="36" max="36" width="10.3333333333333" style="7"/>
    <col min="37" max="37" width="15" style="7" customWidth="1"/>
    <col min="38" max="38" width="17" style="7" customWidth="1"/>
    <col min="39" max="39" width="19.5583333333333" style="7" customWidth="1"/>
    <col min="40" max="40" width="19.2166666666667" style="7" customWidth="1"/>
    <col min="41" max="64" width="10.3333333333333" style="7"/>
    <col min="65" max="16384" width="9" style="7"/>
  </cols>
  <sheetData>
    <row r="1" ht="25.5" spans="1:16">
      <c r="A1" s="8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9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S2" s="45"/>
    </row>
    <row r="3" spans="1:19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/>
      <c r="S3" s="45"/>
    </row>
    <row r="4" ht="21" customHeight="1" spans="1:20">
      <c r="A4" s="13" t="s">
        <v>2</v>
      </c>
      <c r="B4" s="13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S4" s="46"/>
      <c r="T4" s="46"/>
    </row>
    <row r="5" ht="18.75" customHeight="1" spans="1:31">
      <c r="A5" s="14" t="s">
        <v>3</v>
      </c>
      <c r="B5" s="15" t="s">
        <v>4</v>
      </c>
      <c r="C5" s="16"/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36" t="s">
        <v>10</v>
      </c>
      <c r="J5" s="36"/>
      <c r="K5" s="36"/>
      <c r="L5" s="36"/>
      <c r="M5" s="36"/>
      <c r="N5" s="36"/>
      <c r="O5" s="36"/>
      <c r="P5" s="36"/>
      <c r="V5" s="47" t="s">
        <v>11</v>
      </c>
      <c r="W5" s="47"/>
      <c r="X5" s="47"/>
      <c r="Y5" s="47"/>
      <c r="Z5" s="47"/>
      <c r="AA5" s="47"/>
      <c r="AB5" s="47"/>
      <c r="AC5" s="47"/>
      <c r="AD5" s="47"/>
      <c r="AE5" s="47"/>
    </row>
    <row r="6" ht="27.75" customHeight="1" spans="1:40">
      <c r="A6" s="17"/>
      <c r="B6" s="18"/>
      <c r="C6" s="19"/>
      <c r="D6" s="19"/>
      <c r="E6" s="19"/>
      <c r="F6" s="19"/>
      <c r="G6" s="19"/>
      <c r="H6" s="19"/>
      <c r="I6" s="37" t="s">
        <v>12</v>
      </c>
      <c r="J6" s="38"/>
      <c r="K6" s="37" t="s">
        <v>13</v>
      </c>
      <c r="L6" s="38"/>
      <c r="M6" s="37" t="s">
        <v>14</v>
      </c>
      <c r="N6" s="38"/>
      <c r="O6" s="39" t="s">
        <v>15</v>
      </c>
      <c r="P6" s="40"/>
      <c r="Q6" s="14" t="s">
        <v>16</v>
      </c>
      <c r="R6" s="14" t="s">
        <v>17</v>
      </c>
      <c r="S6" s="39" t="s">
        <v>18</v>
      </c>
      <c r="T6" s="40"/>
      <c r="V6" s="48" t="s">
        <v>12</v>
      </c>
      <c r="W6" s="49"/>
      <c r="X6" s="50" t="s">
        <v>19</v>
      </c>
      <c r="Y6" s="58"/>
      <c r="Z6" s="48" t="s">
        <v>13</v>
      </c>
      <c r="AA6" s="49"/>
      <c r="AB6" s="48" t="s">
        <v>14</v>
      </c>
      <c r="AC6" s="49"/>
      <c r="AD6" s="59" t="s">
        <v>20</v>
      </c>
      <c r="AE6" s="60"/>
      <c r="AF6" s="61" t="s">
        <v>21</v>
      </c>
      <c r="AG6" s="64" t="s">
        <v>22</v>
      </c>
      <c r="AH6" s="64" t="s">
        <v>23</v>
      </c>
      <c r="AI6" s="64" t="s">
        <v>24</v>
      </c>
      <c r="AK6" s="65" t="s">
        <v>25</v>
      </c>
      <c r="AL6" s="66"/>
      <c r="AM6" s="67" t="s">
        <v>26</v>
      </c>
      <c r="AN6" s="67" t="s">
        <v>27</v>
      </c>
    </row>
    <row r="7" ht="21" customHeight="1" spans="1:40">
      <c r="A7" s="20"/>
      <c r="B7" s="21"/>
      <c r="C7" s="22"/>
      <c r="D7" s="22"/>
      <c r="E7" s="22"/>
      <c r="F7" s="22"/>
      <c r="G7" s="22"/>
      <c r="H7" s="22"/>
      <c r="I7" s="36" t="s">
        <v>28</v>
      </c>
      <c r="J7" s="36" t="s">
        <v>29</v>
      </c>
      <c r="K7" s="36" t="s">
        <v>28</v>
      </c>
      <c r="L7" s="36" t="s">
        <v>29</v>
      </c>
      <c r="M7" s="36" t="s">
        <v>28</v>
      </c>
      <c r="N7" s="36" t="s">
        <v>29</v>
      </c>
      <c r="O7" s="41" t="s">
        <v>28</v>
      </c>
      <c r="P7" s="41" t="s">
        <v>29</v>
      </c>
      <c r="Q7" s="20"/>
      <c r="R7" s="20"/>
      <c r="S7" s="41" t="s">
        <v>28</v>
      </c>
      <c r="T7" s="41" t="s">
        <v>29</v>
      </c>
      <c r="V7" s="47" t="s">
        <v>28</v>
      </c>
      <c r="W7" s="47" t="s">
        <v>29</v>
      </c>
      <c r="X7" s="51" t="s">
        <v>28</v>
      </c>
      <c r="Y7" s="51" t="s">
        <v>29</v>
      </c>
      <c r="Z7" s="47" t="s">
        <v>28</v>
      </c>
      <c r="AA7" s="47" t="s">
        <v>29</v>
      </c>
      <c r="AB7" s="47" t="s">
        <v>28</v>
      </c>
      <c r="AC7" s="47" t="s">
        <v>29</v>
      </c>
      <c r="AD7" s="62" t="s">
        <v>28</v>
      </c>
      <c r="AE7" s="62" t="s">
        <v>29</v>
      </c>
      <c r="AF7" s="63"/>
      <c r="AG7" s="64"/>
      <c r="AH7" s="64"/>
      <c r="AI7" s="64"/>
      <c r="AK7" s="68" t="s">
        <v>28</v>
      </c>
      <c r="AL7" s="68" t="s">
        <v>29</v>
      </c>
      <c r="AM7" s="52"/>
      <c r="AN7" s="52"/>
    </row>
    <row r="8" ht="21" customHeight="1" spans="1:40">
      <c r="A8" s="23" t="s">
        <v>30</v>
      </c>
      <c r="B8" s="24"/>
      <c r="C8" s="23"/>
      <c r="D8" s="25" t="s">
        <v>31</v>
      </c>
      <c r="E8" s="26"/>
      <c r="F8" s="26"/>
      <c r="G8" s="26"/>
      <c r="H8" s="26"/>
      <c r="I8" s="42"/>
      <c r="J8" s="42"/>
      <c r="K8" s="42"/>
      <c r="L8" s="42"/>
      <c r="M8" s="42"/>
      <c r="N8" s="42"/>
      <c r="O8" s="42"/>
      <c r="P8" s="42"/>
      <c r="Q8" s="36"/>
      <c r="R8" s="52"/>
      <c r="S8" s="53">
        <f>SUM(S9:S43)</f>
        <v>42015776.4554044</v>
      </c>
      <c r="T8" s="53">
        <f>SUM(T9:T43)</f>
        <v>136824956.458853</v>
      </c>
      <c r="V8" s="53">
        <f t="shared" ref="V8:AE8" si="0">SUM(V9:V43)</f>
        <v>330599598.516675</v>
      </c>
      <c r="W8" s="53">
        <f t="shared" si="0"/>
        <v>1103317434.43588</v>
      </c>
      <c r="X8" s="53">
        <f t="shared" si="0"/>
        <v>-6857563.89071</v>
      </c>
      <c r="Y8" s="53">
        <f t="shared" si="0"/>
        <v>-20245656.3788965</v>
      </c>
      <c r="Z8" s="53">
        <f t="shared" si="0"/>
        <v>421250.14305</v>
      </c>
      <c r="AA8" s="53">
        <f t="shared" si="0"/>
        <v>251059057.92649</v>
      </c>
      <c r="AB8" s="53">
        <f t="shared" si="0"/>
        <v>9687802.73325</v>
      </c>
      <c r="AC8" s="53">
        <f t="shared" si="0"/>
        <v>310037084.375895</v>
      </c>
      <c r="AD8" s="53">
        <f t="shared" si="0"/>
        <v>314475482.035765</v>
      </c>
      <c r="AE8" s="53">
        <f t="shared" si="0"/>
        <v>1024093751.60758</v>
      </c>
      <c r="AF8" s="54">
        <v>7.4847</v>
      </c>
      <c r="AG8" s="69"/>
      <c r="AH8" s="70"/>
      <c r="AI8" s="69"/>
      <c r="AK8" s="53">
        <f>SUM(AK9:AK43)</f>
        <v>323742034.625965</v>
      </c>
      <c r="AL8" s="53">
        <f>SUM(AL9:AL43)</f>
        <v>1083071778.05698</v>
      </c>
      <c r="AM8" s="52"/>
      <c r="AN8" s="52"/>
    </row>
    <row r="9" spans="1:40">
      <c r="A9" s="27" t="s">
        <v>32</v>
      </c>
      <c r="B9" s="28" t="s">
        <v>33</v>
      </c>
      <c r="C9" s="27" t="s">
        <v>34</v>
      </c>
      <c r="D9" s="25" t="s">
        <v>35</v>
      </c>
      <c r="E9" s="26"/>
      <c r="F9" s="26"/>
      <c r="G9" s="26"/>
      <c r="H9" s="26"/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359301.244759</v>
      </c>
      <c r="O9" s="42">
        <f t="shared" ref="O9:P40" si="1">I9+K9-M9</f>
        <v>0</v>
      </c>
      <c r="P9" s="42">
        <f t="shared" si="1"/>
        <v>-359301.244759</v>
      </c>
      <c r="Q9" s="28" t="s">
        <v>36</v>
      </c>
      <c r="R9" s="54">
        <v>1.1579</v>
      </c>
      <c r="S9" s="55">
        <f t="shared" ref="S9:T40" si="2">O9/$R9</f>
        <v>0</v>
      </c>
      <c r="T9" s="55">
        <f t="shared" si="2"/>
        <v>-310304.21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2322533.920587</v>
      </c>
      <c r="AD9" s="42">
        <f t="shared" ref="AD9:AE37" si="3">V9+Z9-AB9+X9</f>
        <v>0</v>
      </c>
      <c r="AE9" s="42">
        <f t="shared" si="3"/>
        <v>-2322533.920587</v>
      </c>
      <c r="AF9" s="54">
        <v>7.4847</v>
      </c>
      <c r="AG9" s="71">
        <v>0</v>
      </c>
      <c r="AH9" s="72" t="s">
        <v>37</v>
      </c>
      <c r="AI9" s="69" t="s">
        <v>37</v>
      </c>
      <c r="AK9" s="42">
        <f t="shared" ref="AK9:AL24" si="4">(I9/$R9)*$AF9</f>
        <v>0</v>
      </c>
      <c r="AL9" s="42">
        <f t="shared" si="4"/>
        <v>0</v>
      </c>
      <c r="AM9" s="52"/>
      <c r="AN9" s="52"/>
    </row>
    <row r="10" ht="24" spans="1:40">
      <c r="A10" s="27" t="s">
        <v>38</v>
      </c>
      <c r="B10" s="28" t="s">
        <v>39</v>
      </c>
      <c r="C10" s="27" t="s">
        <v>34</v>
      </c>
      <c r="D10" s="25" t="s">
        <v>40</v>
      </c>
      <c r="E10" s="26"/>
      <c r="F10" s="26"/>
      <c r="G10" s="26"/>
      <c r="H10" s="26"/>
      <c r="I10" s="42">
        <v>348800</v>
      </c>
      <c r="J10" s="42">
        <v>175200</v>
      </c>
      <c r="K10" s="42">
        <v>0</v>
      </c>
      <c r="L10" s="42">
        <v>0</v>
      </c>
      <c r="M10" s="42">
        <v>14600</v>
      </c>
      <c r="N10" s="42">
        <v>0</v>
      </c>
      <c r="O10" s="42">
        <f t="shared" si="1"/>
        <v>334200</v>
      </c>
      <c r="P10" s="42">
        <f t="shared" si="1"/>
        <v>175200</v>
      </c>
      <c r="Q10" s="28" t="s">
        <v>41</v>
      </c>
      <c r="R10" s="54">
        <v>1</v>
      </c>
      <c r="S10" s="55">
        <f t="shared" si="2"/>
        <v>334200</v>
      </c>
      <c r="T10" s="55">
        <f t="shared" si="2"/>
        <v>175200</v>
      </c>
      <c r="V10" s="42">
        <v>2667099.2</v>
      </c>
      <c r="W10" s="42">
        <v>1339666.8</v>
      </c>
      <c r="X10" s="42">
        <v>-56435.8400000003</v>
      </c>
      <c r="Y10" s="42">
        <v>-28347.3600000001</v>
      </c>
      <c r="Z10" s="42">
        <v>0</v>
      </c>
      <c r="AA10" s="42">
        <v>0</v>
      </c>
      <c r="AB10" s="42">
        <v>109276.62</v>
      </c>
      <c r="AC10" s="42">
        <v>0</v>
      </c>
      <c r="AD10" s="42">
        <f t="shared" si="3"/>
        <v>2501386.74</v>
      </c>
      <c r="AE10" s="42">
        <f t="shared" si="3"/>
        <v>1311319.44</v>
      </c>
      <c r="AF10" s="54">
        <v>7.4847</v>
      </c>
      <c r="AG10" s="72">
        <v>2.05</v>
      </c>
      <c r="AH10" s="70" t="s">
        <v>42</v>
      </c>
      <c r="AI10" s="69" t="s">
        <v>43</v>
      </c>
      <c r="AK10" s="42">
        <f t="shared" si="4"/>
        <v>2610663.36</v>
      </c>
      <c r="AL10" s="42">
        <f t="shared" si="4"/>
        <v>1311319.44</v>
      </c>
      <c r="AM10" s="52"/>
      <c r="AN10" s="52"/>
    </row>
    <row r="11" spans="1:40">
      <c r="A11" s="27" t="s">
        <v>44</v>
      </c>
      <c r="B11" s="28" t="s">
        <v>39</v>
      </c>
      <c r="C11" s="27"/>
      <c r="D11" s="25" t="s">
        <v>45</v>
      </c>
      <c r="E11" s="26"/>
      <c r="F11" s="26"/>
      <c r="G11" s="26"/>
      <c r="H11" s="26"/>
      <c r="I11" s="42">
        <v>1000036</v>
      </c>
      <c r="J11" s="42">
        <v>1999992</v>
      </c>
      <c r="K11" s="42">
        <v>0</v>
      </c>
      <c r="L11" s="42">
        <v>0</v>
      </c>
      <c r="M11" s="42">
        <v>166666</v>
      </c>
      <c r="N11" s="42">
        <v>0</v>
      </c>
      <c r="O11" s="42">
        <f t="shared" si="1"/>
        <v>833370</v>
      </c>
      <c r="P11" s="42">
        <f t="shared" si="1"/>
        <v>1999992</v>
      </c>
      <c r="Q11" s="28" t="s">
        <v>41</v>
      </c>
      <c r="R11" s="54">
        <v>1</v>
      </c>
      <c r="S11" s="55">
        <f t="shared" si="2"/>
        <v>833370</v>
      </c>
      <c r="T11" s="55">
        <f t="shared" si="2"/>
        <v>1999992</v>
      </c>
      <c r="V11" s="42">
        <v>7646775.274</v>
      </c>
      <c r="W11" s="42">
        <v>15292938.828</v>
      </c>
      <c r="X11" s="42">
        <v>-161805.824800001</v>
      </c>
      <c r="Y11" s="42">
        <v>-323598.705599999</v>
      </c>
      <c r="Z11" s="42">
        <v>0</v>
      </c>
      <c r="AA11" s="42">
        <v>0</v>
      </c>
      <c r="AB11" s="42">
        <v>1247445.0102</v>
      </c>
      <c r="AC11" s="42">
        <v>0</v>
      </c>
      <c r="AD11" s="42">
        <f t="shared" si="3"/>
        <v>6237524.439</v>
      </c>
      <c r="AE11" s="42">
        <f t="shared" si="3"/>
        <v>14969340.1224</v>
      </c>
      <c r="AF11" s="54">
        <v>7.4847</v>
      </c>
      <c r="AG11" s="72">
        <v>1.65</v>
      </c>
      <c r="AH11" s="70" t="s">
        <v>46</v>
      </c>
      <c r="AI11" s="69" t="s">
        <v>37</v>
      </c>
      <c r="AK11" s="42">
        <f t="shared" si="4"/>
        <v>7484969.4492</v>
      </c>
      <c r="AL11" s="42">
        <f t="shared" si="4"/>
        <v>14969340.1224</v>
      </c>
      <c r="AM11" s="52"/>
      <c r="AN11" s="52"/>
    </row>
    <row r="12" s="6" customFormat="1" ht="24" spans="1:75">
      <c r="A12" s="29" t="s">
        <v>47</v>
      </c>
      <c r="B12" s="30" t="s">
        <v>48</v>
      </c>
      <c r="C12" s="29"/>
      <c r="D12" s="31" t="s">
        <v>49</v>
      </c>
      <c r="E12" s="32"/>
      <c r="F12" s="32"/>
      <c r="G12" s="32"/>
      <c r="H12" s="32"/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f t="shared" si="1"/>
        <v>0</v>
      </c>
      <c r="P12" s="43">
        <f t="shared" si="1"/>
        <v>0</v>
      </c>
      <c r="Q12" s="30" t="s">
        <v>36</v>
      </c>
      <c r="R12" s="56">
        <v>1.1579</v>
      </c>
      <c r="S12" s="57">
        <f t="shared" si="2"/>
        <v>0</v>
      </c>
      <c r="T12" s="57">
        <f t="shared" si="2"/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f t="shared" si="3"/>
        <v>0</v>
      </c>
      <c r="AE12" s="43">
        <f t="shared" si="3"/>
        <v>0</v>
      </c>
      <c r="AF12" s="56">
        <v>7.4847</v>
      </c>
      <c r="AG12" s="73">
        <v>0</v>
      </c>
      <c r="AH12" s="74" t="s">
        <v>50</v>
      </c>
      <c r="AI12" s="75" t="s">
        <v>51</v>
      </c>
      <c r="AK12" s="43">
        <f t="shared" si="4"/>
        <v>0</v>
      </c>
      <c r="AL12" s="43">
        <f t="shared" si="4"/>
        <v>0</v>
      </c>
      <c r="AM12" s="76"/>
      <c r="AN12" s="77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</row>
    <row r="13" s="6" customFormat="1" ht="24" spans="1:75">
      <c r="A13" s="29" t="s">
        <v>47</v>
      </c>
      <c r="B13" s="30" t="s">
        <v>48</v>
      </c>
      <c r="C13" s="29" t="s">
        <v>52</v>
      </c>
      <c r="D13" s="31" t="s">
        <v>53</v>
      </c>
      <c r="E13" s="32"/>
      <c r="F13" s="32"/>
      <c r="G13" s="32"/>
      <c r="H13" s="32"/>
      <c r="I13" s="43">
        <v>0</v>
      </c>
      <c r="J13" s="43">
        <v>0</v>
      </c>
      <c r="K13" s="43">
        <v>0</v>
      </c>
      <c r="L13" s="43">
        <v>5054450</v>
      </c>
      <c r="M13" s="43">
        <v>0</v>
      </c>
      <c r="N13" s="43">
        <v>0</v>
      </c>
      <c r="O13" s="43">
        <f t="shared" si="1"/>
        <v>0</v>
      </c>
      <c r="P13" s="43">
        <f t="shared" si="1"/>
        <v>5054450</v>
      </c>
      <c r="Q13" s="30" t="s">
        <v>41</v>
      </c>
      <c r="R13" s="56">
        <v>1</v>
      </c>
      <c r="S13" s="57">
        <f t="shared" si="2"/>
        <v>0</v>
      </c>
      <c r="T13" s="57">
        <f t="shared" si="2"/>
        <v>5054450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37831041.915</v>
      </c>
      <c r="AB13" s="43">
        <v>0</v>
      </c>
      <c r="AC13" s="43">
        <v>0</v>
      </c>
      <c r="AD13" s="43">
        <f t="shared" si="3"/>
        <v>0</v>
      </c>
      <c r="AE13" s="43">
        <f t="shared" si="3"/>
        <v>37831041.915</v>
      </c>
      <c r="AF13" s="56">
        <v>7.4847</v>
      </c>
      <c r="AG13" s="78">
        <v>1.25</v>
      </c>
      <c r="AH13" s="74" t="s">
        <v>50</v>
      </c>
      <c r="AI13" s="75" t="s">
        <v>51</v>
      </c>
      <c r="AK13" s="43">
        <f t="shared" si="4"/>
        <v>0</v>
      </c>
      <c r="AL13" s="43">
        <f t="shared" si="4"/>
        <v>0</v>
      </c>
      <c r="AM13" s="79">
        <v>32000000</v>
      </c>
      <c r="AN13" s="77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</row>
    <row r="14" spans="1:75">
      <c r="A14" s="27" t="s">
        <v>54</v>
      </c>
      <c r="B14" s="28" t="s">
        <v>48</v>
      </c>
      <c r="C14" s="27" t="s">
        <v>52</v>
      </c>
      <c r="D14" s="25" t="s">
        <v>55</v>
      </c>
      <c r="E14" s="26"/>
      <c r="F14" s="26"/>
      <c r="G14" s="26"/>
      <c r="H14" s="26"/>
      <c r="I14" s="42">
        <v>0</v>
      </c>
      <c r="J14" s="42">
        <v>0.633374999999999</v>
      </c>
      <c r="K14" s="42">
        <v>0</v>
      </c>
      <c r="L14" s="42">
        <v>0</v>
      </c>
      <c r="M14" s="42">
        <v>0</v>
      </c>
      <c r="N14" s="42">
        <v>0.633374999999999</v>
      </c>
      <c r="O14" s="42">
        <f t="shared" si="1"/>
        <v>0</v>
      </c>
      <c r="P14" s="42">
        <f t="shared" si="1"/>
        <v>0</v>
      </c>
      <c r="Q14" s="28" t="s">
        <v>36</v>
      </c>
      <c r="R14" s="54">
        <v>1.1579</v>
      </c>
      <c r="S14" s="55">
        <f t="shared" si="2"/>
        <v>0</v>
      </c>
      <c r="T14" s="55">
        <f t="shared" si="2"/>
        <v>0</v>
      </c>
      <c r="V14" s="42">
        <v>0</v>
      </c>
      <c r="W14" s="42">
        <v>4.09253163554165</v>
      </c>
      <c r="X14" s="42">
        <v>0</v>
      </c>
      <c r="Y14" s="42">
        <v>0.001623181368263</v>
      </c>
      <c r="Z14" s="42">
        <v>0</v>
      </c>
      <c r="AA14" s="42">
        <v>0</v>
      </c>
      <c r="AB14" s="42">
        <v>0</v>
      </c>
      <c r="AC14" s="42">
        <v>4.09415481690992</v>
      </c>
      <c r="AD14" s="42">
        <f t="shared" si="3"/>
        <v>0</v>
      </c>
      <c r="AE14" s="42">
        <f t="shared" si="3"/>
        <v>-7.11019784715994e-15</v>
      </c>
      <c r="AF14" s="54">
        <v>7.4847</v>
      </c>
      <c r="AG14" s="72">
        <v>0</v>
      </c>
      <c r="AH14" s="70" t="s">
        <v>37</v>
      </c>
      <c r="AI14" s="69" t="s">
        <v>37</v>
      </c>
      <c r="AK14" s="42">
        <f t="shared" si="4"/>
        <v>0</v>
      </c>
      <c r="AL14" s="42">
        <f t="shared" si="4"/>
        <v>4.09415481690992</v>
      </c>
      <c r="AM14" s="52"/>
      <c r="AN14" s="77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</row>
    <row r="15" spans="1:75">
      <c r="A15" s="27" t="s">
        <v>54</v>
      </c>
      <c r="B15" s="28" t="s">
        <v>48</v>
      </c>
      <c r="C15" s="27"/>
      <c r="D15" s="25" t="s">
        <v>56</v>
      </c>
      <c r="E15" s="26"/>
      <c r="F15" s="26"/>
      <c r="G15" s="26"/>
      <c r="H15" s="26"/>
      <c r="I15" s="42">
        <v>0</v>
      </c>
      <c r="J15" s="42">
        <v>0</v>
      </c>
      <c r="K15" s="42">
        <v>0</v>
      </c>
      <c r="L15" s="42">
        <v>454371</v>
      </c>
      <c r="M15" s="42">
        <v>0</v>
      </c>
      <c r="N15" s="42">
        <v>0</v>
      </c>
      <c r="O15" s="42">
        <f t="shared" si="1"/>
        <v>0</v>
      </c>
      <c r="P15" s="42">
        <f t="shared" si="1"/>
        <v>454371</v>
      </c>
      <c r="Q15" s="28" t="s">
        <v>41</v>
      </c>
      <c r="R15" s="54">
        <v>1</v>
      </c>
      <c r="S15" s="55">
        <f t="shared" si="2"/>
        <v>0</v>
      </c>
      <c r="T15" s="55">
        <f t="shared" si="2"/>
        <v>454371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3400830.6237</v>
      </c>
      <c r="AB15" s="42">
        <v>0</v>
      </c>
      <c r="AC15" s="42">
        <v>0</v>
      </c>
      <c r="AD15" s="42">
        <f t="shared" si="3"/>
        <v>0</v>
      </c>
      <c r="AE15" s="42">
        <f t="shared" si="3"/>
        <v>3400830.6237</v>
      </c>
      <c r="AF15" s="54">
        <v>7.4847</v>
      </c>
      <c r="AG15" s="71">
        <v>6.17</v>
      </c>
      <c r="AH15" s="72" t="s">
        <v>37</v>
      </c>
      <c r="AI15" s="69" t="s">
        <v>37</v>
      </c>
      <c r="AK15" s="42">
        <f t="shared" si="4"/>
        <v>0</v>
      </c>
      <c r="AL15" s="42">
        <f t="shared" si="4"/>
        <v>0</v>
      </c>
      <c r="AM15" s="52"/>
      <c r="AN15" s="77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</row>
    <row r="16" s="6" customFormat="1" ht="24" spans="1:75">
      <c r="A16" s="29" t="s">
        <v>47</v>
      </c>
      <c r="B16" s="30" t="s">
        <v>48</v>
      </c>
      <c r="C16" s="29"/>
      <c r="D16" s="31" t="s">
        <v>57</v>
      </c>
      <c r="E16" s="32"/>
      <c r="F16" s="32"/>
      <c r="G16" s="32"/>
      <c r="H16" s="32"/>
      <c r="I16" s="43">
        <v>0</v>
      </c>
      <c r="J16" s="43">
        <v>0</v>
      </c>
      <c r="K16" s="43">
        <v>0</v>
      </c>
      <c r="L16" s="43">
        <v>59152680</v>
      </c>
      <c r="M16" s="43">
        <v>0</v>
      </c>
      <c r="N16" s="43">
        <v>0</v>
      </c>
      <c r="O16" s="43">
        <f t="shared" si="1"/>
        <v>0</v>
      </c>
      <c r="P16" s="43">
        <f t="shared" si="1"/>
        <v>59152680</v>
      </c>
      <c r="Q16" s="30" t="s">
        <v>58</v>
      </c>
      <c r="R16" s="56">
        <v>7.4847</v>
      </c>
      <c r="S16" s="57">
        <f t="shared" si="2"/>
        <v>0</v>
      </c>
      <c r="T16" s="57">
        <f t="shared" si="2"/>
        <v>7903146.41869414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59152680</v>
      </c>
      <c r="AB16" s="43">
        <v>0</v>
      </c>
      <c r="AC16" s="43">
        <v>0</v>
      </c>
      <c r="AD16" s="43">
        <f t="shared" si="3"/>
        <v>0</v>
      </c>
      <c r="AE16" s="43">
        <f t="shared" si="3"/>
        <v>59152680</v>
      </c>
      <c r="AF16" s="56">
        <v>7.4847</v>
      </c>
      <c r="AG16" s="73">
        <v>4.72</v>
      </c>
      <c r="AH16" s="74" t="s">
        <v>59</v>
      </c>
      <c r="AI16" s="75" t="s">
        <v>51</v>
      </c>
      <c r="AK16" s="43">
        <f t="shared" si="4"/>
        <v>0</v>
      </c>
      <c r="AL16" s="43">
        <f t="shared" si="4"/>
        <v>0</v>
      </c>
      <c r="AM16" s="76"/>
      <c r="AN16" s="77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</row>
    <row r="17" s="6" customFormat="1" ht="24" spans="1:75">
      <c r="A17" s="29" t="s">
        <v>47</v>
      </c>
      <c r="B17" s="30" t="s">
        <v>48</v>
      </c>
      <c r="C17" s="29"/>
      <c r="D17" s="31" t="s">
        <v>60</v>
      </c>
      <c r="E17" s="32"/>
      <c r="F17" s="32"/>
      <c r="G17" s="32"/>
      <c r="H17" s="32"/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f t="shared" si="1"/>
        <v>0</v>
      </c>
      <c r="P17" s="43">
        <f t="shared" si="1"/>
        <v>0</v>
      </c>
      <c r="Q17" s="30" t="s">
        <v>61</v>
      </c>
      <c r="R17" s="56">
        <v>23.7439</v>
      </c>
      <c r="S17" s="57">
        <f t="shared" si="2"/>
        <v>0</v>
      </c>
      <c r="T17" s="57">
        <f t="shared" si="2"/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f t="shared" si="3"/>
        <v>0</v>
      </c>
      <c r="AE17" s="43">
        <f t="shared" si="3"/>
        <v>0</v>
      </c>
      <c r="AF17" s="56">
        <v>7.4847</v>
      </c>
      <c r="AG17" s="73">
        <v>0</v>
      </c>
      <c r="AH17" s="74" t="s">
        <v>59</v>
      </c>
      <c r="AI17" s="75" t="s">
        <v>51</v>
      </c>
      <c r="AK17" s="43">
        <f t="shared" si="4"/>
        <v>0</v>
      </c>
      <c r="AL17" s="43">
        <f t="shared" si="4"/>
        <v>0</v>
      </c>
      <c r="AM17" s="76"/>
      <c r="AN17" s="77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</row>
    <row r="18" s="6" customFormat="1" ht="24" spans="1:75">
      <c r="A18" s="29" t="s">
        <v>47</v>
      </c>
      <c r="B18" s="30" t="s">
        <v>48</v>
      </c>
      <c r="C18" s="29"/>
      <c r="D18" s="31" t="s">
        <v>62</v>
      </c>
      <c r="E18" s="32"/>
      <c r="F18" s="32"/>
      <c r="G18" s="32"/>
      <c r="H18" s="32"/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1"/>
        <v>0</v>
      </c>
      <c r="P18" s="43">
        <f t="shared" si="1"/>
        <v>0</v>
      </c>
      <c r="Q18" s="30" t="s">
        <v>63</v>
      </c>
      <c r="R18" s="56">
        <v>84.3391</v>
      </c>
      <c r="S18" s="57">
        <f t="shared" si="2"/>
        <v>0</v>
      </c>
      <c r="T18" s="57">
        <f t="shared" si="2"/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f t="shared" si="3"/>
        <v>0</v>
      </c>
      <c r="AE18" s="43">
        <f t="shared" si="3"/>
        <v>0</v>
      </c>
      <c r="AF18" s="56">
        <v>7.4847</v>
      </c>
      <c r="AG18" s="73">
        <v>0</v>
      </c>
      <c r="AH18" s="74" t="s">
        <v>59</v>
      </c>
      <c r="AI18" s="75" t="s">
        <v>51</v>
      </c>
      <c r="AK18" s="43">
        <f t="shared" si="4"/>
        <v>0</v>
      </c>
      <c r="AL18" s="43">
        <f t="shared" si="4"/>
        <v>0</v>
      </c>
      <c r="AM18" s="76"/>
      <c r="AN18" s="77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</row>
    <row r="19" spans="1:75">
      <c r="A19" s="27" t="s">
        <v>64</v>
      </c>
      <c r="B19" s="28" t="s">
        <v>65</v>
      </c>
      <c r="C19" s="27" t="s">
        <v>66</v>
      </c>
      <c r="D19" s="25" t="s">
        <v>67</v>
      </c>
      <c r="E19" s="26"/>
      <c r="F19" s="26"/>
      <c r="G19" s="26"/>
      <c r="H19" s="26"/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f t="shared" si="1"/>
        <v>0</v>
      </c>
      <c r="P19" s="42">
        <f t="shared" si="1"/>
        <v>0</v>
      </c>
      <c r="Q19" s="28" t="s">
        <v>36</v>
      </c>
      <c r="R19" s="54">
        <v>1.1579</v>
      </c>
      <c r="S19" s="42">
        <f t="shared" si="2"/>
        <v>0</v>
      </c>
      <c r="T19" s="42">
        <f t="shared" si="2"/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f t="shared" si="3"/>
        <v>0</v>
      </c>
      <c r="AE19" s="42">
        <f t="shared" si="3"/>
        <v>0</v>
      </c>
      <c r="AF19" s="54">
        <v>7.4847</v>
      </c>
      <c r="AG19" s="80">
        <v>0</v>
      </c>
      <c r="AH19" s="81" t="s">
        <v>68</v>
      </c>
      <c r="AI19" s="69" t="s">
        <v>69</v>
      </c>
      <c r="AK19" s="42">
        <f t="shared" si="4"/>
        <v>0</v>
      </c>
      <c r="AL19" s="42">
        <f t="shared" si="4"/>
        <v>0</v>
      </c>
      <c r="AM19" s="52"/>
      <c r="AN19" s="77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</row>
    <row r="20" s="6" customFormat="1" ht="72" spans="1:75">
      <c r="A20" s="29" t="s">
        <v>70</v>
      </c>
      <c r="B20" s="30" t="s">
        <v>71</v>
      </c>
      <c r="C20" s="29"/>
      <c r="D20" s="31" t="s">
        <v>72</v>
      </c>
      <c r="E20" s="32"/>
      <c r="F20" s="32"/>
      <c r="G20" s="32"/>
      <c r="H20" s="32"/>
      <c r="I20" s="43">
        <v>0</v>
      </c>
      <c r="J20" s="43">
        <v>57000000</v>
      </c>
      <c r="K20" s="43">
        <v>0</v>
      </c>
      <c r="L20" s="43">
        <v>20000000</v>
      </c>
      <c r="M20" s="43">
        <v>0</v>
      </c>
      <c r="N20" s="43">
        <v>20000000</v>
      </c>
      <c r="O20" s="43">
        <f t="shared" si="1"/>
        <v>0</v>
      </c>
      <c r="P20" s="43">
        <f t="shared" si="1"/>
        <v>57000000</v>
      </c>
      <c r="Q20" s="30" t="s">
        <v>41</v>
      </c>
      <c r="R20" s="56">
        <v>1</v>
      </c>
      <c r="S20" s="43">
        <f t="shared" si="2"/>
        <v>0</v>
      </c>
      <c r="T20" s="43">
        <f t="shared" si="2"/>
        <v>57000000</v>
      </c>
      <c r="V20" s="43">
        <v>0</v>
      </c>
      <c r="W20" s="43">
        <v>435850500</v>
      </c>
      <c r="X20" s="43">
        <v>0</v>
      </c>
      <c r="Y20" s="43">
        <v>-9222600</v>
      </c>
      <c r="Z20" s="43">
        <v>0</v>
      </c>
      <c r="AA20" s="43">
        <v>149694000</v>
      </c>
      <c r="AB20" s="43">
        <v>0</v>
      </c>
      <c r="AC20" s="43">
        <v>149694000</v>
      </c>
      <c r="AD20" s="43">
        <f t="shared" si="3"/>
        <v>0</v>
      </c>
      <c r="AE20" s="43">
        <f t="shared" si="3"/>
        <v>426627900</v>
      </c>
      <c r="AF20" s="56">
        <v>7.4847</v>
      </c>
      <c r="AG20" s="73">
        <v>1.2</v>
      </c>
      <c r="AH20" s="82" t="s">
        <v>73</v>
      </c>
      <c r="AI20" s="75" t="s">
        <v>74</v>
      </c>
      <c r="AK20" s="43">
        <f t="shared" si="4"/>
        <v>0</v>
      </c>
      <c r="AL20" s="43">
        <f t="shared" si="4"/>
        <v>426627900</v>
      </c>
      <c r="AM20" s="79">
        <v>55300000</v>
      </c>
      <c r="AN20" s="77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</row>
    <row r="21" s="6" customFormat="1" ht="48" spans="1:75">
      <c r="A21" s="29" t="s">
        <v>75</v>
      </c>
      <c r="B21" s="30" t="s">
        <v>71</v>
      </c>
      <c r="C21" s="29" t="s">
        <v>66</v>
      </c>
      <c r="D21" s="31" t="s">
        <v>76</v>
      </c>
      <c r="E21" s="32"/>
      <c r="F21" s="32"/>
      <c r="G21" s="32"/>
      <c r="H21" s="32"/>
      <c r="I21" s="43">
        <v>0</v>
      </c>
      <c r="J21" s="43">
        <v>37890000</v>
      </c>
      <c r="K21" s="43">
        <v>0</v>
      </c>
      <c r="L21" s="43">
        <v>0</v>
      </c>
      <c r="M21" s="43">
        <v>0</v>
      </c>
      <c r="N21" s="43">
        <v>18000000</v>
      </c>
      <c r="O21" s="43">
        <f t="shared" si="1"/>
        <v>0</v>
      </c>
      <c r="P21" s="43">
        <f t="shared" si="1"/>
        <v>19890000</v>
      </c>
      <c r="Q21" s="30" t="s">
        <v>41</v>
      </c>
      <c r="R21" s="56">
        <v>1</v>
      </c>
      <c r="S21" s="43">
        <f t="shared" si="2"/>
        <v>0</v>
      </c>
      <c r="T21" s="43">
        <f t="shared" si="2"/>
        <v>19890000</v>
      </c>
      <c r="V21" s="43">
        <v>0</v>
      </c>
      <c r="W21" s="43">
        <v>289725885</v>
      </c>
      <c r="X21" s="43">
        <v>0</v>
      </c>
      <c r="Y21" s="43">
        <v>-6130602</v>
      </c>
      <c r="Z21" s="43">
        <v>0</v>
      </c>
      <c r="AA21" s="43">
        <v>0</v>
      </c>
      <c r="AB21" s="43">
        <v>0</v>
      </c>
      <c r="AC21" s="43">
        <v>134724600</v>
      </c>
      <c r="AD21" s="43">
        <f t="shared" si="3"/>
        <v>0</v>
      </c>
      <c r="AE21" s="43">
        <f t="shared" si="3"/>
        <v>148870683</v>
      </c>
      <c r="AF21" s="56">
        <v>7.4847</v>
      </c>
      <c r="AG21" s="73" t="s">
        <v>77</v>
      </c>
      <c r="AH21" s="82" t="s">
        <v>78</v>
      </c>
      <c r="AI21" s="75" t="s">
        <v>74</v>
      </c>
      <c r="AK21" s="43">
        <f t="shared" si="4"/>
        <v>0</v>
      </c>
      <c r="AL21" s="43">
        <f t="shared" si="4"/>
        <v>283595283</v>
      </c>
      <c r="AM21" s="79">
        <v>39900000</v>
      </c>
      <c r="AN21" s="77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</row>
    <row r="22" s="6" customFormat="1" spans="1:75">
      <c r="A22" s="29" t="s">
        <v>79</v>
      </c>
      <c r="B22" s="30" t="s">
        <v>80</v>
      </c>
      <c r="C22" s="29" t="s">
        <v>81</v>
      </c>
      <c r="D22" s="31" t="s">
        <v>82</v>
      </c>
      <c r="E22" s="32"/>
      <c r="F22" s="32"/>
      <c r="G22" s="32"/>
      <c r="H22" s="32"/>
      <c r="I22" s="43">
        <v>28000000</v>
      </c>
      <c r="J22" s="43">
        <v>5000000</v>
      </c>
      <c r="K22" s="43">
        <v>0</v>
      </c>
      <c r="L22" s="43">
        <v>0</v>
      </c>
      <c r="M22" s="43">
        <v>0</v>
      </c>
      <c r="N22" s="43">
        <v>0</v>
      </c>
      <c r="O22" s="43">
        <f t="shared" si="1"/>
        <v>28000000</v>
      </c>
      <c r="P22" s="43">
        <f t="shared" si="1"/>
        <v>5000000</v>
      </c>
      <c r="Q22" s="30" t="s">
        <v>41</v>
      </c>
      <c r="R22" s="56">
        <v>1</v>
      </c>
      <c r="S22" s="43">
        <f t="shared" si="2"/>
        <v>28000000</v>
      </c>
      <c r="T22" s="43">
        <f t="shared" si="2"/>
        <v>5000000</v>
      </c>
      <c r="V22" s="43">
        <v>214102000</v>
      </c>
      <c r="W22" s="43">
        <v>38232500</v>
      </c>
      <c r="X22" s="43">
        <v>-4530400</v>
      </c>
      <c r="Y22" s="43">
        <v>-809000</v>
      </c>
      <c r="Z22" s="43">
        <v>0</v>
      </c>
      <c r="AA22" s="43">
        <v>0</v>
      </c>
      <c r="AB22" s="43">
        <v>0</v>
      </c>
      <c r="AC22" s="43">
        <v>0</v>
      </c>
      <c r="AD22" s="43">
        <f t="shared" si="3"/>
        <v>209571600</v>
      </c>
      <c r="AE22" s="43">
        <f t="shared" si="3"/>
        <v>37423500</v>
      </c>
      <c r="AF22" s="56">
        <v>7.4847</v>
      </c>
      <c r="AG22" s="78">
        <v>1.85</v>
      </c>
      <c r="AH22" s="74" t="s">
        <v>83</v>
      </c>
      <c r="AI22" s="75" t="s">
        <v>37</v>
      </c>
      <c r="AK22" s="43">
        <f t="shared" si="4"/>
        <v>209571600</v>
      </c>
      <c r="AL22" s="43">
        <f t="shared" si="4"/>
        <v>37423500</v>
      </c>
      <c r="AM22" s="79">
        <v>40000000</v>
      </c>
      <c r="AN22" s="77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</row>
    <row r="23" ht="36" spans="1:75">
      <c r="A23" s="27" t="s">
        <v>84</v>
      </c>
      <c r="B23" s="28" t="s">
        <v>85</v>
      </c>
      <c r="C23" s="27"/>
      <c r="D23" s="25" t="s">
        <v>86</v>
      </c>
      <c r="E23" s="26"/>
      <c r="F23" s="26"/>
      <c r="G23" s="26"/>
      <c r="H23" s="26"/>
      <c r="I23" s="42">
        <v>4516793.38</v>
      </c>
      <c r="J23" s="42">
        <v>2501542.24</v>
      </c>
      <c r="K23" s="42">
        <v>0</v>
      </c>
      <c r="L23" s="42">
        <v>0</v>
      </c>
      <c r="M23" s="42">
        <v>681250</v>
      </c>
      <c r="N23" s="42">
        <v>0</v>
      </c>
      <c r="O23" s="42">
        <f t="shared" si="1"/>
        <v>3835543.38</v>
      </c>
      <c r="P23" s="42">
        <f t="shared" si="1"/>
        <v>2501542.24</v>
      </c>
      <c r="Q23" s="28" t="s">
        <v>41</v>
      </c>
      <c r="R23" s="54">
        <v>1</v>
      </c>
      <c r="S23" s="42">
        <f t="shared" si="2"/>
        <v>3835543.38</v>
      </c>
      <c r="T23" s="42">
        <f t="shared" si="2"/>
        <v>2501542.24</v>
      </c>
      <c r="V23" s="42">
        <v>34537660.58017</v>
      </c>
      <c r="W23" s="42">
        <v>19128042.73816</v>
      </c>
      <c r="X23" s="42">
        <v>-730817.168884002</v>
      </c>
      <c r="Y23" s="42">
        <v>-404749.534432001</v>
      </c>
      <c r="Z23" s="42">
        <v>0</v>
      </c>
      <c r="AA23" s="42">
        <v>0</v>
      </c>
      <c r="AB23" s="42">
        <v>5098951.875</v>
      </c>
      <c r="AC23" s="42">
        <v>0</v>
      </c>
      <c r="AD23" s="42">
        <f t="shared" si="3"/>
        <v>28707891.536286</v>
      </c>
      <c r="AE23" s="42">
        <f t="shared" si="3"/>
        <v>18723293.203728</v>
      </c>
      <c r="AF23" s="54">
        <v>7.4847</v>
      </c>
      <c r="AG23" s="71" t="s">
        <v>87</v>
      </c>
      <c r="AH23" s="81" t="s">
        <v>88</v>
      </c>
      <c r="AI23" s="69" t="s">
        <v>37</v>
      </c>
      <c r="AK23" s="42">
        <f t="shared" si="4"/>
        <v>33806843.411286</v>
      </c>
      <c r="AL23" s="42">
        <f t="shared" si="4"/>
        <v>18723293.203728</v>
      </c>
      <c r="AM23" s="83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</row>
    <row r="24" spans="1:75">
      <c r="A24" s="27" t="s">
        <v>89</v>
      </c>
      <c r="B24" s="28" t="s">
        <v>85</v>
      </c>
      <c r="C24" s="33"/>
      <c r="D24" s="25" t="s">
        <v>90</v>
      </c>
      <c r="E24" s="26"/>
      <c r="F24" s="26"/>
      <c r="G24" s="26"/>
      <c r="H24" s="26"/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f t="shared" si="1"/>
        <v>0</v>
      </c>
      <c r="P24" s="42">
        <f t="shared" si="1"/>
        <v>0</v>
      </c>
      <c r="Q24" s="28" t="s">
        <v>41</v>
      </c>
      <c r="R24" s="54">
        <v>1</v>
      </c>
      <c r="S24" s="55">
        <f t="shared" si="2"/>
        <v>0</v>
      </c>
      <c r="T24" s="42">
        <f t="shared" si="2"/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f t="shared" si="3"/>
        <v>0</v>
      </c>
      <c r="AE24" s="42">
        <f t="shared" si="3"/>
        <v>0</v>
      </c>
      <c r="AF24" s="54">
        <v>7.4847</v>
      </c>
      <c r="AG24" s="72">
        <v>0.67</v>
      </c>
      <c r="AH24" s="70" t="s">
        <v>91</v>
      </c>
      <c r="AI24" s="69" t="s">
        <v>37</v>
      </c>
      <c r="AK24" s="42">
        <f t="shared" si="4"/>
        <v>0</v>
      </c>
      <c r="AL24" s="42">
        <f t="shared" si="4"/>
        <v>0</v>
      </c>
      <c r="AM24" s="52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</row>
    <row r="25" spans="1:75">
      <c r="A25" s="27" t="s">
        <v>92</v>
      </c>
      <c r="B25" s="28" t="s">
        <v>33</v>
      </c>
      <c r="C25" s="33"/>
      <c r="D25" s="25" t="s">
        <v>93</v>
      </c>
      <c r="E25" s="26"/>
      <c r="F25" s="26"/>
      <c r="G25" s="26"/>
      <c r="H25" s="26"/>
      <c r="I25" s="42">
        <v>0</v>
      </c>
      <c r="J25" s="42">
        <v>1000000</v>
      </c>
      <c r="K25" s="42">
        <v>0</v>
      </c>
      <c r="L25" s="42">
        <v>0</v>
      </c>
      <c r="M25" s="42">
        <v>0</v>
      </c>
      <c r="N25" s="42">
        <v>0</v>
      </c>
      <c r="O25" s="42">
        <f t="shared" si="1"/>
        <v>0</v>
      </c>
      <c r="P25" s="42">
        <f t="shared" si="1"/>
        <v>1000000</v>
      </c>
      <c r="Q25" s="28" t="s">
        <v>36</v>
      </c>
      <c r="R25" s="54">
        <v>1.1579</v>
      </c>
      <c r="S25" s="55">
        <f t="shared" si="2"/>
        <v>0</v>
      </c>
      <c r="T25" s="42">
        <f t="shared" si="2"/>
        <v>863632.438034373</v>
      </c>
      <c r="V25" s="42">
        <v>0</v>
      </c>
      <c r="W25" s="42">
        <v>6461466.95960791</v>
      </c>
      <c r="X25" s="42">
        <v>0</v>
      </c>
      <c r="Y25" s="42">
        <v>2562.74934795965</v>
      </c>
      <c r="Z25" s="42">
        <v>0</v>
      </c>
      <c r="AA25" s="42">
        <v>0</v>
      </c>
      <c r="AB25" s="42">
        <v>0</v>
      </c>
      <c r="AC25" s="42">
        <v>0</v>
      </c>
      <c r="AD25" s="42">
        <f t="shared" si="3"/>
        <v>0</v>
      </c>
      <c r="AE25" s="42">
        <f t="shared" si="3"/>
        <v>6464029.70895587</v>
      </c>
      <c r="AF25" s="54">
        <v>7.4847</v>
      </c>
      <c r="AG25" s="72">
        <v>4.5</v>
      </c>
      <c r="AH25" s="70" t="s">
        <v>94</v>
      </c>
      <c r="AI25" s="69" t="s">
        <v>37</v>
      </c>
      <c r="AK25" s="42">
        <f t="shared" ref="AK25:AL43" si="5">(I25/$R25)*$AF25</f>
        <v>0</v>
      </c>
      <c r="AL25" s="42">
        <f t="shared" si="5"/>
        <v>6464029.70895587</v>
      </c>
      <c r="AM25" s="52"/>
      <c r="AN25" s="77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</row>
    <row r="26" spans="1:75">
      <c r="A26" s="27" t="s">
        <v>89</v>
      </c>
      <c r="B26" s="28" t="s">
        <v>85</v>
      </c>
      <c r="C26" s="33"/>
      <c r="D26" s="25" t="s">
        <v>95</v>
      </c>
      <c r="E26" s="26"/>
      <c r="F26" s="26"/>
      <c r="G26" s="26"/>
      <c r="H26" s="26"/>
      <c r="I26" s="42">
        <v>0</v>
      </c>
      <c r="J26" s="42">
        <v>4400000</v>
      </c>
      <c r="K26" s="42">
        <v>0</v>
      </c>
      <c r="L26" s="42">
        <v>0</v>
      </c>
      <c r="M26" s="42">
        <v>0</v>
      </c>
      <c r="N26" s="42">
        <v>1100000</v>
      </c>
      <c r="O26" s="42">
        <f t="shared" si="1"/>
        <v>0</v>
      </c>
      <c r="P26" s="42">
        <f t="shared" si="1"/>
        <v>3300000</v>
      </c>
      <c r="Q26" s="28" t="s">
        <v>41</v>
      </c>
      <c r="R26" s="54">
        <v>1</v>
      </c>
      <c r="S26" s="42">
        <f t="shared" si="2"/>
        <v>0</v>
      </c>
      <c r="T26" s="42">
        <f t="shared" si="2"/>
        <v>3300000</v>
      </c>
      <c r="V26" s="42">
        <v>0</v>
      </c>
      <c r="W26" s="42">
        <v>33644600</v>
      </c>
      <c r="X26" s="42">
        <v>0</v>
      </c>
      <c r="Y26" s="42">
        <v>-711920</v>
      </c>
      <c r="Z26" s="42">
        <v>0</v>
      </c>
      <c r="AA26" s="42">
        <v>0</v>
      </c>
      <c r="AB26" s="42">
        <v>0</v>
      </c>
      <c r="AC26" s="42">
        <v>8233170</v>
      </c>
      <c r="AD26" s="42">
        <f t="shared" si="3"/>
        <v>0</v>
      </c>
      <c r="AE26" s="42">
        <f t="shared" si="3"/>
        <v>24699510</v>
      </c>
      <c r="AF26" s="54">
        <v>7.4847</v>
      </c>
      <c r="AG26" s="72">
        <v>0.77</v>
      </c>
      <c r="AH26" s="70" t="s">
        <v>96</v>
      </c>
      <c r="AI26" s="69" t="s">
        <v>37</v>
      </c>
      <c r="AK26" s="42">
        <f t="shared" si="5"/>
        <v>0</v>
      </c>
      <c r="AL26" s="42">
        <f t="shared" si="5"/>
        <v>32932680</v>
      </c>
      <c r="AM26" s="52"/>
      <c r="AN26" s="77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</row>
    <row r="27" spans="1:58">
      <c r="A27" s="27" t="s">
        <v>97</v>
      </c>
      <c r="B27" s="28" t="s">
        <v>85</v>
      </c>
      <c r="C27" s="33" t="s">
        <v>98</v>
      </c>
      <c r="D27" s="25" t="s">
        <v>99</v>
      </c>
      <c r="E27" s="26"/>
      <c r="F27" s="26"/>
      <c r="G27" s="26"/>
      <c r="H27" s="26"/>
      <c r="I27" s="42">
        <v>0</v>
      </c>
      <c r="J27" s="42">
        <v>5500000</v>
      </c>
      <c r="K27" s="42">
        <v>0</v>
      </c>
      <c r="L27" s="42">
        <v>0</v>
      </c>
      <c r="M27" s="42">
        <v>0</v>
      </c>
      <c r="N27" s="42">
        <v>0</v>
      </c>
      <c r="O27" s="42">
        <f t="shared" si="1"/>
        <v>0</v>
      </c>
      <c r="P27" s="42">
        <f t="shared" si="1"/>
        <v>5500000</v>
      </c>
      <c r="Q27" s="28" t="s">
        <v>41</v>
      </c>
      <c r="R27" s="54">
        <v>1</v>
      </c>
      <c r="S27" s="42">
        <f t="shared" si="2"/>
        <v>0</v>
      </c>
      <c r="T27" s="42">
        <f t="shared" si="2"/>
        <v>5500000</v>
      </c>
      <c r="V27" s="42">
        <v>0</v>
      </c>
      <c r="W27" s="42">
        <v>42055750</v>
      </c>
      <c r="X27" s="42">
        <v>0</v>
      </c>
      <c r="Y27" s="42">
        <v>-889900</v>
      </c>
      <c r="Z27" s="42">
        <v>0</v>
      </c>
      <c r="AA27" s="42">
        <v>0</v>
      </c>
      <c r="AB27" s="42">
        <v>0</v>
      </c>
      <c r="AC27" s="42">
        <v>0</v>
      </c>
      <c r="AD27" s="42">
        <f t="shared" si="3"/>
        <v>0</v>
      </c>
      <c r="AE27" s="42">
        <f t="shared" si="3"/>
        <v>41165850</v>
      </c>
      <c r="AF27" s="54">
        <v>7.4847</v>
      </c>
      <c r="AG27" s="72">
        <v>0.47</v>
      </c>
      <c r="AH27" s="70" t="s">
        <v>100</v>
      </c>
      <c r="AI27" s="69" t="s">
        <v>37</v>
      </c>
      <c r="AK27" s="42">
        <f t="shared" si="5"/>
        <v>0</v>
      </c>
      <c r="AL27" s="42">
        <f t="shared" si="5"/>
        <v>41165850</v>
      </c>
      <c r="AM27" s="52"/>
      <c r="AN27" s="77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</row>
    <row r="28" spans="1:58">
      <c r="A28" s="27" t="s">
        <v>101</v>
      </c>
      <c r="B28" s="28" t="s">
        <v>85</v>
      </c>
      <c r="C28" s="33" t="s">
        <v>98</v>
      </c>
      <c r="D28" s="25" t="s">
        <v>102</v>
      </c>
      <c r="E28" s="26"/>
      <c r="F28" s="26"/>
      <c r="G28" s="26"/>
      <c r="H28" s="26"/>
      <c r="I28" s="42">
        <v>0</v>
      </c>
      <c r="J28" s="42">
        <v>5500000</v>
      </c>
      <c r="K28" s="42">
        <v>0</v>
      </c>
      <c r="L28" s="42">
        <v>0</v>
      </c>
      <c r="M28" s="42">
        <v>0</v>
      </c>
      <c r="N28" s="42">
        <v>0</v>
      </c>
      <c r="O28" s="42">
        <f t="shared" si="1"/>
        <v>0</v>
      </c>
      <c r="P28" s="42">
        <f t="shared" si="1"/>
        <v>5500000</v>
      </c>
      <c r="Q28" s="28" t="s">
        <v>41</v>
      </c>
      <c r="R28" s="54">
        <v>1</v>
      </c>
      <c r="S28" s="42">
        <f t="shared" si="2"/>
        <v>0</v>
      </c>
      <c r="T28" s="42">
        <f t="shared" si="2"/>
        <v>5500000</v>
      </c>
      <c r="V28" s="42">
        <v>0</v>
      </c>
      <c r="W28" s="42">
        <v>42055750</v>
      </c>
      <c r="X28" s="42">
        <v>0</v>
      </c>
      <c r="Y28" s="42">
        <v>-889900</v>
      </c>
      <c r="Z28" s="42">
        <v>0</v>
      </c>
      <c r="AA28" s="42">
        <v>0</v>
      </c>
      <c r="AB28" s="42">
        <v>0</v>
      </c>
      <c r="AC28" s="42">
        <v>0</v>
      </c>
      <c r="AD28" s="42">
        <f t="shared" si="3"/>
        <v>0</v>
      </c>
      <c r="AE28" s="42">
        <f t="shared" si="3"/>
        <v>41165850</v>
      </c>
      <c r="AF28" s="54">
        <v>7.4847</v>
      </c>
      <c r="AG28" s="72">
        <v>0.47</v>
      </c>
      <c r="AH28" s="70" t="s">
        <v>100</v>
      </c>
      <c r="AI28" s="69" t="s">
        <v>37</v>
      </c>
      <c r="AK28" s="42">
        <f t="shared" si="5"/>
        <v>0</v>
      </c>
      <c r="AL28" s="42">
        <f t="shared" si="5"/>
        <v>41165850</v>
      </c>
      <c r="AM28" s="52"/>
      <c r="AN28" s="77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</row>
    <row r="29" spans="1:40">
      <c r="A29" s="27" t="s">
        <v>103</v>
      </c>
      <c r="B29" s="28" t="s">
        <v>104</v>
      </c>
      <c r="C29" s="33"/>
      <c r="D29" s="25" t="s">
        <v>105</v>
      </c>
      <c r="E29" s="26"/>
      <c r="F29" s="26"/>
      <c r="G29" s="26"/>
      <c r="H29" s="26"/>
      <c r="I29" s="42">
        <v>56281.5</v>
      </c>
      <c r="J29" s="42">
        <v>672410.5</v>
      </c>
      <c r="K29" s="42">
        <v>0</v>
      </c>
      <c r="L29" s="42">
        <v>524</v>
      </c>
      <c r="M29" s="42">
        <v>56281.5</v>
      </c>
      <c r="N29" s="42">
        <v>0</v>
      </c>
      <c r="O29" s="42">
        <f t="shared" si="1"/>
        <v>0</v>
      </c>
      <c r="P29" s="42">
        <f t="shared" si="1"/>
        <v>672934.5</v>
      </c>
      <c r="Q29" s="28" t="s">
        <v>41</v>
      </c>
      <c r="R29" s="54">
        <v>1</v>
      </c>
      <c r="S29" s="42">
        <f t="shared" si="2"/>
        <v>0</v>
      </c>
      <c r="T29" s="42">
        <f t="shared" si="2"/>
        <v>672934.5</v>
      </c>
      <c r="V29" s="42">
        <v>430356.48975</v>
      </c>
      <c r="W29" s="42">
        <v>5141586.88825</v>
      </c>
      <c r="X29" s="42">
        <v>-9106.34669999994</v>
      </c>
      <c r="Y29" s="42">
        <v>-108796.0189</v>
      </c>
      <c r="Z29" s="42">
        <v>0</v>
      </c>
      <c r="AA29" s="42">
        <v>3921.9828</v>
      </c>
      <c r="AB29" s="42">
        <v>421250.14305</v>
      </c>
      <c r="AC29" s="42">
        <v>0</v>
      </c>
      <c r="AD29" s="42">
        <f t="shared" si="3"/>
        <v>5.45696821063757e-11</v>
      </c>
      <c r="AE29" s="42">
        <f t="shared" si="3"/>
        <v>5036712.85215</v>
      </c>
      <c r="AF29" s="54">
        <v>7.4847</v>
      </c>
      <c r="AG29" s="72">
        <v>0.934</v>
      </c>
      <c r="AH29" s="70" t="s">
        <v>106</v>
      </c>
      <c r="AI29" s="69" t="s">
        <v>37</v>
      </c>
      <c r="AK29" s="42">
        <f t="shared" si="5"/>
        <v>421250.14305</v>
      </c>
      <c r="AL29" s="42">
        <f t="shared" si="5"/>
        <v>5032790.86935</v>
      </c>
      <c r="AM29" s="52"/>
      <c r="AN29" s="52"/>
    </row>
    <row r="30" spans="1:40">
      <c r="A30" s="27" t="s">
        <v>107</v>
      </c>
      <c r="B30" s="28" t="s">
        <v>108</v>
      </c>
      <c r="C30" s="33" t="s">
        <v>109</v>
      </c>
      <c r="D30" s="25" t="s">
        <v>110</v>
      </c>
      <c r="E30" s="26"/>
      <c r="F30" s="26"/>
      <c r="G30" s="26"/>
      <c r="H30" s="26"/>
      <c r="I30" s="42">
        <v>7475000</v>
      </c>
      <c r="J30" s="42">
        <v>1300000</v>
      </c>
      <c r="K30" s="42">
        <v>0</v>
      </c>
      <c r="L30" s="42">
        <v>0</v>
      </c>
      <c r="M30" s="42">
        <v>325000</v>
      </c>
      <c r="N30" s="42">
        <v>0</v>
      </c>
      <c r="O30" s="42">
        <f t="shared" si="1"/>
        <v>7150000</v>
      </c>
      <c r="P30" s="42">
        <f t="shared" si="1"/>
        <v>1300000</v>
      </c>
      <c r="Q30" s="28" t="s">
        <v>41</v>
      </c>
      <c r="R30" s="54">
        <v>1</v>
      </c>
      <c r="S30" s="42">
        <f t="shared" si="2"/>
        <v>7150000</v>
      </c>
      <c r="T30" s="42">
        <f t="shared" si="2"/>
        <v>1300000</v>
      </c>
      <c r="V30" s="42">
        <v>57157587.5</v>
      </c>
      <c r="W30" s="42">
        <v>9940450</v>
      </c>
      <c r="X30" s="42">
        <v>-1209455</v>
      </c>
      <c r="Y30" s="42">
        <v>-210340</v>
      </c>
      <c r="Z30" s="42">
        <v>0</v>
      </c>
      <c r="AA30" s="42">
        <v>0</v>
      </c>
      <c r="AB30" s="42">
        <v>2432527.5</v>
      </c>
      <c r="AC30" s="42">
        <v>0</v>
      </c>
      <c r="AD30" s="42">
        <f t="shared" si="3"/>
        <v>53515605</v>
      </c>
      <c r="AE30" s="42">
        <f t="shared" si="3"/>
        <v>9730110</v>
      </c>
      <c r="AF30" s="54">
        <v>7.4847</v>
      </c>
      <c r="AG30" s="71">
        <v>1.19</v>
      </c>
      <c r="AH30" s="81" t="s">
        <v>111</v>
      </c>
      <c r="AI30" s="69" t="s">
        <v>37</v>
      </c>
      <c r="AK30" s="42">
        <f t="shared" si="5"/>
        <v>55948132.5</v>
      </c>
      <c r="AL30" s="42">
        <f t="shared" si="5"/>
        <v>9730110</v>
      </c>
      <c r="AM30" s="52"/>
      <c r="AN30" s="52"/>
    </row>
    <row r="31" spans="1:40">
      <c r="A31" s="27" t="s">
        <v>112</v>
      </c>
      <c r="B31" s="28" t="s">
        <v>104</v>
      </c>
      <c r="C31" s="33" t="s">
        <v>113</v>
      </c>
      <c r="D31" s="25" t="s">
        <v>114</v>
      </c>
      <c r="E31" s="34"/>
      <c r="F31" s="34"/>
      <c r="G31" s="34"/>
      <c r="H31" s="34"/>
      <c r="I31" s="42">
        <v>275253.84</v>
      </c>
      <c r="J31" s="42">
        <v>268573.14</v>
      </c>
      <c r="K31" s="42">
        <v>0</v>
      </c>
      <c r="L31" s="42">
        <v>190.339999999967</v>
      </c>
      <c r="M31" s="42">
        <v>0</v>
      </c>
      <c r="N31" s="42">
        <v>0</v>
      </c>
      <c r="O31" s="42">
        <f t="shared" si="1"/>
        <v>275253.84</v>
      </c>
      <c r="P31" s="42">
        <f t="shared" si="1"/>
        <v>268763.48</v>
      </c>
      <c r="Q31" s="28" t="s">
        <v>41</v>
      </c>
      <c r="R31" s="54">
        <v>1</v>
      </c>
      <c r="S31" s="42">
        <f t="shared" si="2"/>
        <v>275253.84</v>
      </c>
      <c r="T31" s="55">
        <f t="shared" si="2"/>
        <v>268763.48</v>
      </c>
      <c r="V31" s="42">
        <v>2104728.48756</v>
      </c>
      <c r="W31" s="42">
        <v>2053644.51501</v>
      </c>
      <c r="X31" s="42">
        <v>-44536.071312</v>
      </c>
      <c r="Y31" s="42">
        <v>-43455.1340519995</v>
      </c>
      <c r="Z31" s="42">
        <v>0</v>
      </c>
      <c r="AA31" s="42">
        <v>1424.63779799976</v>
      </c>
      <c r="AB31" s="42">
        <v>0</v>
      </c>
      <c r="AC31" s="42">
        <v>0</v>
      </c>
      <c r="AD31" s="42">
        <f t="shared" si="3"/>
        <v>2060192.416248</v>
      </c>
      <c r="AE31" s="42">
        <f t="shared" si="3"/>
        <v>2011614.018756</v>
      </c>
      <c r="AF31" s="54">
        <v>7.4847</v>
      </c>
      <c r="AG31" s="71">
        <v>1.2</v>
      </c>
      <c r="AH31" s="84" t="s">
        <v>115</v>
      </c>
      <c r="AI31" s="69" t="s">
        <v>37</v>
      </c>
      <c r="AK31" s="42">
        <f t="shared" si="5"/>
        <v>2060192.416248</v>
      </c>
      <c r="AL31" s="42">
        <f t="shared" si="5"/>
        <v>2010189.380958</v>
      </c>
      <c r="AM31" s="52"/>
      <c r="AN31" s="52"/>
    </row>
    <row r="32" ht="60" spans="1:40">
      <c r="A32" s="27" t="s">
        <v>116</v>
      </c>
      <c r="B32" s="28" t="s">
        <v>117</v>
      </c>
      <c r="C32" s="33" t="s">
        <v>118</v>
      </c>
      <c r="D32" s="25" t="s">
        <v>119</v>
      </c>
      <c r="E32" s="26"/>
      <c r="F32" s="26"/>
      <c r="G32" s="26"/>
      <c r="H32" s="26"/>
      <c r="I32" s="42">
        <v>0</v>
      </c>
      <c r="J32" s="42">
        <v>3000000.001693</v>
      </c>
      <c r="K32" s="42">
        <v>0</v>
      </c>
      <c r="L32" s="42">
        <v>0</v>
      </c>
      <c r="M32" s="42">
        <v>0</v>
      </c>
      <c r="N32" s="42">
        <v>0</v>
      </c>
      <c r="O32" s="42">
        <f t="shared" si="1"/>
        <v>0</v>
      </c>
      <c r="P32" s="42">
        <f t="shared" si="1"/>
        <v>3000000.001693</v>
      </c>
      <c r="Q32" s="28" t="s">
        <v>120</v>
      </c>
      <c r="R32" s="54">
        <v>6.2631</v>
      </c>
      <c r="S32" s="42">
        <f t="shared" si="2"/>
        <v>0</v>
      </c>
      <c r="T32" s="55">
        <f t="shared" si="2"/>
        <v>478996.024603311</v>
      </c>
      <c r="V32" s="42">
        <v>0</v>
      </c>
      <c r="W32" s="42">
        <v>3736926.9887182</v>
      </c>
      <c r="X32" s="42">
        <v>0</v>
      </c>
      <c r="Y32" s="42">
        <v>-151785.443369791</v>
      </c>
      <c r="Z32" s="42">
        <v>0</v>
      </c>
      <c r="AA32" s="42">
        <v>0</v>
      </c>
      <c r="AB32" s="42">
        <v>0</v>
      </c>
      <c r="AC32" s="42">
        <v>0</v>
      </c>
      <c r="AD32" s="42">
        <f t="shared" si="3"/>
        <v>0</v>
      </c>
      <c r="AE32" s="42">
        <f t="shared" si="3"/>
        <v>3585141.54534841</v>
      </c>
      <c r="AF32" s="54">
        <v>7.4847</v>
      </c>
      <c r="AG32" s="71" t="s">
        <v>121</v>
      </c>
      <c r="AH32" s="81" t="s">
        <v>122</v>
      </c>
      <c r="AI32" s="69" t="s">
        <v>37</v>
      </c>
      <c r="AK32" s="42">
        <f t="shared" si="5"/>
        <v>0</v>
      </c>
      <c r="AL32" s="42">
        <f t="shared" si="5"/>
        <v>3585141.54534841</v>
      </c>
      <c r="AM32" s="52"/>
      <c r="AN32" s="52"/>
    </row>
    <row r="33" spans="1:40">
      <c r="A33" s="27" t="s">
        <v>123</v>
      </c>
      <c r="B33" s="28" t="s">
        <v>117</v>
      </c>
      <c r="C33" s="33" t="s">
        <v>124</v>
      </c>
      <c r="D33" s="25" t="s">
        <v>125</v>
      </c>
      <c r="E33" s="26"/>
      <c r="F33" s="26"/>
      <c r="G33" s="26"/>
      <c r="H33" s="26"/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f t="shared" si="1"/>
        <v>0</v>
      </c>
      <c r="P33" s="42">
        <f t="shared" si="1"/>
        <v>0</v>
      </c>
      <c r="Q33" s="28" t="s">
        <v>120</v>
      </c>
      <c r="R33" s="54">
        <v>6.2631</v>
      </c>
      <c r="S33" s="55">
        <f t="shared" si="2"/>
        <v>0</v>
      </c>
      <c r="T33" s="55">
        <f t="shared" si="2"/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f t="shared" si="3"/>
        <v>0</v>
      </c>
      <c r="AE33" s="42">
        <f t="shared" si="3"/>
        <v>0</v>
      </c>
      <c r="AF33" s="54">
        <v>7.4847</v>
      </c>
      <c r="AG33" s="72">
        <v>0</v>
      </c>
      <c r="AH33" s="70" t="s">
        <v>126</v>
      </c>
      <c r="AI33" s="69" t="s">
        <v>37</v>
      </c>
      <c r="AK33" s="42">
        <f t="shared" si="5"/>
        <v>0</v>
      </c>
      <c r="AL33" s="42">
        <f t="shared" si="5"/>
        <v>0</v>
      </c>
      <c r="AM33" s="52"/>
      <c r="AN33" s="52"/>
    </row>
    <row r="34" spans="1:40">
      <c r="A34" s="27" t="s">
        <v>127</v>
      </c>
      <c r="B34" s="28" t="s">
        <v>128</v>
      </c>
      <c r="C34" s="33" t="s">
        <v>129</v>
      </c>
      <c r="D34" s="25" t="s">
        <v>130</v>
      </c>
      <c r="E34" s="26"/>
      <c r="F34" s="26"/>
      <c r="G34" s="26"/>
      <c r="H34" s="26"/>
      <c r="I34" s="42">
        <v>0</v>
      </c>
      <c r="J34" s="42">
        <v>101793407.7927</v>
      </c>
      <c r="K34" s="42">
        <v>0</v>
      </c>
      <c r="L34" s="42">
        <v>5885851.14232199</v>
      </c>
      <c r="M34" s="42">
        <v>0</v>
      </c>
      <c r="N34" s="42">
        <v>0</v>
      </c>
      <c r="O34" s="42">
        <f t="shared" si="1"/>
        <v>0</v>
      </c>
      <c r="P34" s="42">
        <f t="shared" si="1"/>
        <v>107679258.935022</v>
      </c>
      <c r="Q34" s="28" t="s">
        <v>131</v>
      </c>
      <c r="R34" s="54">
        <v>86.0766</v>
      </c>
      <c r="S34" s="55">
        <f t="shared" si="2"/>
        <v>0</v>
      </c>
      <c r="T34" s="55">
        <f t="shared" si="2"/>
        <v>1250970.17</v>
      </c>
      <c r="V34" s="42">
        <v>0</v>
      </c>
      <c r="W34" s="42">
        <v>9010398.71143</v>
      </c>
      <c r="X34" s="42">
        <v>0</v>
      </c>
      <c r="Y34" s="42">
        <v>-159060.260491859</v>
      </c>
      <c r="Z34" s="42">
        <v>0</v>
      </c>
      <c r="AA34" s="42">
        <v>511797.980460861</v>
      </c>
      <c r="AB34" s="42">
        <v>0</v>
      </c>
      <c r="AC34" s="42">
        <v>0</v>
      </c>
      <c r="AD34" s="42">
        <f t="shared" si="3"/>
        <v>0</v>
      </c>
      <c r="AE34" s="42">
        <f t="shared" si="3"/>
        <v>9363136.431399</v>
      </c>
      <c r="AF34" s="54">
        <v>7.4847</v>
      </c>
      <c r="AG34" s="72">
        <v>9.25</v>
      </c>
      <c r="AH34" s="70" t="s">
        <v>132</v>
      </c>
      <c r="AI34" s="69" t="s">
        <v>37</v>
      </c>
      <c r="AK34" s="42">
        <f t="shared" si="5"/>
        <v>0</v>
      </c>
      <c r="AL34" s="42">
        <f t="shared" si="5"/>
        <v>8851338.45093814</v>
      </c>
      <c r="AM34" s="52"/>
      <c r="AN34" s="52"/>
    </row>
    <row r="35" ht="132" spans="1:40">
      <c r="A35" s="27" t="s">
        <v>133</v>
      </c>
      <c r="B35" s="28" t="s">
        <v>134</v>
      </c>
      <c r="C35" s="33"/>
      <c r="D35" s="25" t="s">
        <v>135</v>
      </c>
      <c r="E35" s="26"/>
      <c r="F35" s="26"/>
      <c r="G35" s="26"/>
      <c r="H35" s="26"/>
      <c r="I35" s="42">
        <v>0</v>
      </c>
      <c r="J35" s="42">
        <v>54768000</v>
      </c>
      <c r="K35" s="42">
        <v>0</v>
      </c>
      <c r="L35" s="42">
        <v>0</v>
      </c>
      <c r="M35" s="42">
        <v>0</v>
      </c>
      <c r="N35" s="42">
        <v>13000000</v>
      </c>
      <c r="O35" s="42">
        <f t="shared" si="1"/>
        <v>0</v>
      </c>
      <c r="P35" s="42">
        <f t="shared" si="1"/>
        <v>41768000</v>
      </c>
      <c r="Q35" s="28" t="s">
        <v>58</v>
      </c>
      <c r="R35" s="54">
        <v>7.4847</v>
      </c>
      <c r="S35" s="42">
        <f t="shared" si="2"/>
        <v>0</v>
      </c>
      <c r="T35" s="42">
        <f t="shared" si="2"/>
        <v>5580450.78627066</v>
      </c>
      <c r="V35" s="42">
        <v>0</v>
      </c>
      <c r="W35" s="42">
        <v>54768000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13000000</v>
      </c>
      <c r="AD35" s="42">
        <f t="shared" si="3"/>
        <v>0</v>
      </c>
      <c r="AE35" s="42">
        <f t="shared" si="3"/>
        <v>41768000</v>
      </c>
      <c r="AF35" s="54">
        <v>7.4847</v>
      </c>
      <c r="AG35" s="72" t="s">
        <v>136</v>
      </c>
      <c r="AH35" s="69" t="s">
        <v>137</v>
      </c>
      <c r="AI35" s="69" t="s">
        <v>37</v>
      </c>
      <c r="AK35" s="42">
        <f t="shared" si="5"/>
        <v>0</v>
      </c>
      <c r="AL35" s="42">
        <f t="shared" si="5"/>
        <v>54768000</v>
      </c>
      <c r="AM35" s="52"/>
      <c r="AN35" s="52"/>
    </row>
    <row r="36" spans="1:40">
      <c r="A36" s="27" t="s">
        <v>103</v>
      </c>
      <c r="B36" s="28" t="s">
        <v>104</v>
      </c>
      <c r="C36" s="33" t="s">
        <v>138</v>
      </c>
      <c r="D36" s="25" t="s">
        <v>139</v>
      </c>
      <c r="E36" s="26"/>
      <c r="F36" s="26"/>
      <c r="G36" s="26"/>
      <c r="H36" s="26"/>
      <c r="I36" s="42">
        <v>710801.23</v>
      </c>
      <c r="J36" s="42">
        <v>603939.89</v>
      </c>
      <c r="K36" s="42">
        <v>56281.5</v>
      </c>
      <c r="L36" s="42">
        <v>403</v>
      </c>
      <c r="M36" s="42">
        <v>50550</v>
      </c>
      <c r="N36" s="42">
        <v>56316.5</v>
      </c>
      <c r="O36" s="42">
        <f t="shared" si="1"/>
        <v>716532.73</v>
      </c>
      <c r="P36" s="42">
        <f t="shared" si="1"/>
        <v>548026.39</v>
      </c>
      <c r="Q36" s="28" t="s">
        <v>41</v>
      </c>
      <c r="R36" s="54">
        <v>1</v>
      </c>
      <c r="S36" s="42">
        <f t="shared" si="2"/>
        <v>716532.73</v>
      </c>
      <c r="T36" s="42">
        <f t="shared" si="2"/>
        <v>548026.39</v>
      </c>
      <c r="V36" s="42">
        <v>5435141.605195</v>
      </c>
      <c r="W36" s="42">
        <v>4618026.368885</v>
      </c>
      <c r="X36" s="42">
        <v>-115007.639014</v>
      </c>
      <c r="Y36" s="42">
        <v>-97717.4742019996</v>
      </c>
      <c r="Z36" s="42">
        <v>421250.14305</v>
      </c>
      <c r="AA36" s="42">
        <v>3016.3341</v>
      </c>
      <c r="AB36" s="42">
        <v>378351.585</v>
      </c>
      <c r="AC36" s="42">
        <v>421512.10755</v>
      </c>
      <c r="AD36" s="42">
        <f t="shared" si="3"/>
        <v>5363032.524231</v>
      </c>
      <c r="AE36" s="42">
        <f t="shared" si="3"/>
        <v>4101813.121233</v>
      </c>
      <c r="AF36" s="54">
        <v>7.4847</v>
      </c>
      <c r="AG36" s="71">
        <v>0.8</v>
      </c>
      <c r="AH36" s="81" t="s">
        <v>140</v>
      </c>
      <c r="AI36" s="69" t="s">
        <v>37</v>
      </c>
      <c r="AK36" s="42">
        <f t="shared" si="5"/>
        <v>5320133.966181</v>
      </c>
      <c r="AL36" s="42">
        <f t="shared" si="5"/>
        <v>4520308.894683</v>
      </c>
      <c r="AM36" s="52"/>
      <c r="AN36" s="52"/>
    </row>
    <row r="37" spans="1:40">
      <c r="A37" s="27" t="s">
        <v>32</v>
      </c>
      <c r="B37" s="28" t="s">
        <v>65</v>
      </c>
      <c r="C37" s="33" t="s">
        <v>141</v>
      </c>
      <c r="D37" s="25" t="s">
        <v>142</v>
      </c>
      <c r="E37" s="26"/>
      <c r="F37" s="26"/>
      <c r="G37" s="26"/>
      <c r="H37" s="26"/>
      <c r="I37" s="42">
        <v>0</v>
      </c>
      <c r="J37" s="42">
        <v>-70254.0656509995</v>
      </c>
      <c r="K37" s="42">
        <v>0</v>
      </c>
      <c r="L37" s="42">
        <v>71216.3268669995</v>
      </c>
      <c r="M37" s="42">
        <v>0</v>
      </c>
      <c r="N37" s="42">
        <v>0</v>
      </c>
      <c r="O37" s="42">
        <f t="shared" si="1"/>
        <v>0</v>
      </c>
      <c r="P37" s="42">
        <f t="shared" si="1"/>
        <v>962.261215999999</v>
      </c>
      <c r="Q37" s="28" t="s">
        <v>36</v>
      </c>
      <c r="R37" s="54">
        <v>1.1579</v>
      </c>
      <c r="S37" s="42">
        <f t="shared" si="2"/>
        <v>0</v>
      </c>
      <c r="T37" s="42">
        <f t="shared" si="2"/>
        <v>831.039999999999</v>
      </c>
      <c r="V37" s="42">
        <v>0</v>
      </c>
      <c r="W37" s="42">
        <v>-463941.370584998</v>
      </c>
      <c r="X37" s="42">
        <v>0</v>
      </c>
      <c r="Y37" s="42">
        <v>9817.00304200122</v>
      </c>
      <c r="Z37" s="42">
        <v>0</v>
      </c>
      <c r="AA37" s="42">
        <v>460344.452630997</v>
      </c>
      <c r="AB37" s="42">
        <v>0</v>
      </c>
      <c r="AC37" s="42">
        <v>0</v>
      </c>
      <c r="AD37" s="42">
        <f t="shared" si="3"/>
        <v>0</v>
      </c>
      <c r="AE37" s="42">
        <f t="shared" si="3"/>
        <v>6220.08508800023</v>
      </c>
      <c r="AF37" s="54">
        <v>7.4847</v>
      </c>
      <c r="AG37" s="72">
        <v>0</v>
      </c>
      <c r="AH37" s="69" t="s">
        <v>37</v>
      </c>
      <c r="AI37" s="69" t="s">
        <v>37</v>
      </c>
      <c r="AK37" s="42">
        <f t="shared" si="5"/>
        <v>0</v>
      </c>
      <c r="AL37" s="42">
        <f t="shared" si="5"/>
        <v>-454124.367542997</v>
      </c>
      <c r="AM37" s="52"/>
      <c r="AN37" s="52"/>
    </row>
    <row r="38" ht="24" spans="1:40">
      <c r="A38" s="27" t="s">
        <v>143</v>
      </c>
      <c r="B38" s="28" t="s">
        <v>144</v>
      </c>
      <c r="C38" s="33"/>
      <c r="D38" s="25" t="s">
        <v>145</v>
      </c>
      <c r="E38" s="26"/>
      <c r="F38" s="26"/>
      <c r="G38" s="26"/>
      <c r="H38" s="26"/>
      <c r="I38" s="42">
        <v>0</v>
      </c>
      <c r="J38" s="42">
        <v>9550178.41</v>
      </c>
      <c r="K38" s="42">
        <v>0</v>
      </c>
      <c r="L38" s="42">
        <v>0</v>
      </c>
      <c r="M38" s="42">
        <v>0</v>
      </c>
      <c r="N38" s="42">
        <v>0</v>
      </c>
      <c r="O38" s="42">
        <f t="shared" si="1"/>
        <v>0</v>
      </c>
      <c r="P38" s="42">
        <f t="shared" si="1"/>
        <v>9550178.41</v>
      </c>
      <c r="Q38" s="28" t="s">
        <v>58</v>
      </c>
      <c r="R38" s="54">
        <v>7.4847</v>
      </c>
      <c r="S38" s="42">
        <f t="shared" si="2"/>
        <v>0</v>
      </c>
      <c r="T38" s="42">
        <f t="shared" si="2"/>
        <v>1275960.07989632</v>
      </c>
      <c r="V38" s="42">
        <v>0</v>
      </c>
      <c r="W38" s="42">
        <v>9550178.41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f t="shared" ref="AD38:AE43" si="6">V38+Z38-AB38+X38</f>
        <v>0</v>
      </c>
      <c r="AE38" s="42">
        <f t="shared" si="6"/>
        <v>9550178.41</v>
      </c>
      <c r="AF38" s="54">
        <v>7.4847</v>
      </c>
      <c r="AG38" s="72">
        <v>4.9</v>
      </c>
      <c r="AH38" s="69" t="s">
        <v>146</v>
      </c>
      <c r="AI38" s="69" t="s">
        <v>147</v>
      </c>
      <c r="AK38" s="42">
        <f t="shared" si="5"/>
        <v>0</v>
      </c>
      <c r="AL38" s="42">
        <f t="shared" si="5"/>
        <v>9550178.41</v>
      </c>
      <c r="AM38" s="52"/>
      <c r="AN38" s="52"/>
    </row>
    <row r="39" ht="24" spans="1:40">
      <c r="A39" s="27" t="s">
        <v>148</v>
      </c>
      <c r="B39" s="28" t="s">
        <v>134</v>
      </c>
      <c r="C39" s="33"/>
      <c r="D39" s="25" t="s">
        <v>149</v>
      </c>
      <c r="E39" s="26"/>
      <c r="F39" s="26"/>
      <c r="G39" s="26"/>
      <c r="H39" s="26"/>
      <c r="I39" s="42">
        <v>6518249.38</v>
      </c>
      <c r="J39" s="42">
        <v>7590892.512436</v>
      </c>
      <c r="K39" s="42">
        <v>0</v>
      </c>
      <c r="L39" s="42">
        <v>0</v>
      </c>
      <c r="M39" s="42">
        <v>0</v>
      </c>
      <c r="N39" s="42">
        <v>1629562</v>
      </c>
      <c r="O39" s="42">
        <f t="shared" si="1"/>
        <v>6518249.38</v>
      </c>
      <c r="P39" s="42">
        <f t="shared" si="1"/>
        <v>5961330.512436</v>
      </c>
      <c r="Q39" s="28" t="s">
        <v>58</v>
      </c>
      <c r="R39" s="54">
        <v>7.4847</v>
      </c>
      <c r="S39" s="42">
        <f t="shared" si="2"/>
        <v>870876.505404358</v>
      </c>
      <c r="T39" s="42">
        <f t="shared" si="2"/>
        <v>796468.86480901</v>
      </c>
      <c r="V39" s="42">
        <v>6518249.38</v>
      </c>
      <c r="W39" s="42">
        <v>7590892.512436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1629562</v>
      </c>
      <c r="AD39" s="42">
        <f t="shared" si="6"/>
        <v>6518249.38</v>
      </c>
      <c r="AE39" s="42">
        <f t="shared" si="6"/>
        <v>5961330.512436</v>
      </c>
      <c r="AF39" s="54">
        <v>7.4847</v>
      </c>
      <c r="AG39" s="71">
        <v>5.78</v>
      </c>
      <c r="AH39" s="81" t="s">
        <v>150</v>
      </c>
      <c r="AI39" s="69" t="s">
        <v>151</v>
      </c>
      <c r="AK39" s="42">
        <f t="shared" si="5"/>
        <v>6518249.38</v>
      </c>
      <c r="AL39" s="42">
        <f t="shared" si="5"/>
        <v>7590892.512436</v>
      </c>
      <c r="AM39" s="52"/>
      <c r="AN39" s="52"/>
    </row>
    <row r="40" spans="1:40">
      <c r="A40" s="27" t="s">
        <v>148</v>
      </c>
      <c r="B40" s="28" t="s">
        <v>134</v>
      </c>
      <c r="C40" s="33"/>
      <c r="D40" s="25" t="s">
        <v>152</v>
      </c>
      <c r="E40" s="26"/>
      <c r="F40" s="26"/>
      <c r="G40" s="26"/>
      <c r="H40" s="26"/>
      <c r="I40" s="42">
        <v>0</v>
      </c>
      <c r="J40" s="42">
        <v>471348.59</v>
      </c>
      <c r="K40" s="42">
        <v>0</v>
      </c>
      <c r="L40" s="42">
        <v>0</v>
      </c>
      <c r="M40" s="42">
        <v>0</v>
      </c>
      <c r="N40" s="42">
        <v>1563.49</v>
      </c>
      <c r="O40" s="42">
        <f t="shared" si="1"/>
        <v>0</v>
      </c>
      <c r="P40" s="42">
        <f t="shared" si="1"/>
        <v>469785.1</v>
      </c>
      <c r="Q40" s="28" t="s">
        <v>41</v>
      </c>
      <c r="R40" s="54">
        <v>1</v>
      </c>
      <c r="S40" s="42">
        <f t="shared" si="2"/>
        <v>0</v>
      </c>
      <c r="T40" s="42">
        <f t="shared" si="2"/>
        <v>469785.1</v>
      </c>
      <c r="V40" s="42">
        <v>0</v>
      </c>
      <c r="W40" s="42">
        <v>3604166.993435</v>
      </c>
      <c r="X40" s="42">
        <v>0</v>
      </c>
      <c r="Y40" s="42">
        <v>-76264.2018619999</v>
      </c>
      <c r="Z40" s="42">
        <v>0</v>
      </c>
      <c r="AA40" s="42">
        <v>0</v>
      </c>
      <c r="AB40" s="42">
        <v>0</v>
      </c>
      <c r="AC40" s="42">
        <v>11702.253603</v>
      </c>
      <c r="AD40" s="42">
        <f t="shared" si="6"/>
        <v>0</v>
      </c>
      <c r="AE40" s="42">
        <f t="shared" si="6"/>
        <v>3516200.53797</v>
      </c>
      <c r="AF40" s="54">
        <v>7.4847</v>
      </c>
      <c r="AG40" s="71">
        <v>3</v>
      </c>
      <c r="AH40" s="70">
        <v>0</v>
      </c>
      <c r="AI40" s="69">
        <v>0</v>
      </c>
      <c r="AK40" s="42">
        <f t="shared" si="5"/>
        <v>0</v>
      </c>
      <c r="AL40" s="42">
        <f t="shared" si="5"/>
        <v>3527902.791573</v>
      </c>
      <c r="AM40" s="52"/>
      <c r="AN40" s="52"/>
    </row>
    <row r="41" spans="1:40">
      <c r="A41" s="27" t="s">
        <v>44</v>
      </c>
      <c r="B41" s="28" t="s">
        <v>153</v>
      </c>
      <c r="C41" s="33"/>
      <c r="D41" s="25" t="s">
        <v>154</v>
      </c>
      <c r="E41" s="26"/>
      <c r="F41" s="26"/>
      <c r="G41" s="26"/>
      <c r="H41" s="26"/>
      <c r="I41" s="42">
        <v>0</v>
      </c>
      <c r="J41" s="42">
        <v>29980000</v>
      </c>
      <c r="K41" s="42">
        <v>0</v>
      </c>
      <c r="L41" s="42">
        <v>0</v>
      </c>
      <c r="M41" s="42">
        <v>0</v>
      </c>
      <c r="N41" s="42">
        <v>0</v>
      </c>
      <c r="O41" s="42">
        <f t="shared" ref="O41:P43" si="7">I41+K41-M41</f>
        <v>0</v>
      </c>
      <c r="P41" s="42">
        <f t="shared" si="7"/>
        <v>29980000</v>
      </c>
      <c r="Q41" s="28" t="s">
        <v>58</v>
      </c>
      <c r="R41" s="54">
        <v>7.4847</v>
      </c>
      <c r="S41" s="42">
        <f t="shared" ref="S41:T43" si="8">O41/$R41</f>
        <v>0</v>
      </c>
      <c r="T41" s="42">
        <f t="shared" si="8"/>
        <v>4005504.56264112</v>
      </c>
      <c r="V41" s="42">
        <v>0</v>
      </c>
      <c r="W41" s="42">
        <v>29980000</v>
      </c>
      <c r="X41" s="42">
        <v>0</v>
      </c>
      <c r="Y41" s="42">
        <v>0</v>
      </c>
      <c r="Z41" s="42">
        <v>0</v>
      </c>
      <c r="AA41" s="42">
        <v>0</v>
      </c>
      <c r="AB41" s="42">
        <v>0</v>
      </c>
      <c r="AC41" s="42">
        <v>0</v>
      </c>
      <c r="AD41" s="42">
        <f t="shared" si="6"/>
        <v>0</v>
      </c>
      <c r="AE41" s="42">
        <f t="shared" si="6"/>
        <v>29980000</v>
      </c>
      <c r="AF41" s="54">
        <v>7.4847</v>
      </c>
      <c r="AG41" s="71">
        <v>5.8</v>
      </c>
      <c r="AH41" s="81" t="s">
        <v>155</v>
      </c>
      <c r="AI41" s="69">
        <v>0</v>
      </c>
      <c r="AK41" s="42">
        <f t="shared" si="5"/>
        <v>0</v>
      </c>
      <c r="AL41" s="42">
        <f t="shared" si="5"/>
        <v>29980000</v>
      </c>
      <c r="AM41" s="52"/>
      <c r="AN41" s="52"/>
    </row>
    <row r="42" spans="1:40">
      <c r="A42" s="27" t="s">
        <v>156</v>
      </c>
      <c r="B42" s="28" t="s">
        <v>153</v>
      </c>
      <c r="C42" s="33"/>
      <c r="D42" s="25" t="s">
        <v>157</v>
      </c>
      <c r="E42" s="26"/>
      <c r="F42" s="26"/>
      <c r="G42" s="26"/>
      <c r="H42" s="26"/>
      <c r="I42" s="42">
        <v>0</v>
      </c>
      <c r="J42" s="42">
        <v>10000000</v>
      </c>
      <c r="K42" s="42">
        <v>0</v>
      </c>
      <c r="L42" s="42">
        <v>0</v>
      </c>
      <c r="M42" s="42">
        <v>0</v>
      </c>
      <c r="N42" s="42">
        <v>0</v>
      </c>
      <c r="O42" s="42">
        <f t="shared" si="7"/>
        <v>0</v>
      </c>
      <c r="P42" s="42">
        <f t="shared" si="7"/>
        <v>10000000</v>
      </c>
      <c r="Q42" s="28" t="s">
        <v>58</v>
      </c>
      <c r="R42" s="54">
        <v>7.4847</v>
      </c>
      <c r="S42" s="42">
        <f t="shared" si="8"/>
        <v>0</v>
      </c>
      <c r="T42" s="42">
        <f t="shared" si="8"/>
        <v>1336058.89347602</v>
      </c>
      <c r="V42" s="42">
        <v>0</v>
      </c>
      <c r="W42" s="42">
        <v>10000000</v>
      </c>
      <c r="X42" s="42">
        <v>0</v>
      </c>
      <c r="Y42" s="42">
        <v>0</v>
      </c>
      <c r="Z42" s="42">
        <v>0</v>
      </c>
      <c r="AA42" s="42">
        <v>0</v>
      </c>
      <c r="AB42" s="42">
        <v>0</v>
      </c>
      <c r="AC42" s="42">
        <v>0</v>
      </c>
      <c r="AD42" s="42">
        <f t="shared" si="6"/>
        <v>0</v>
      </c>
      <c r="AE42" s="42">
        <f t="shared" si="6"/>
        <v>10000000</v>
      </c>
      <c r="AF42" s="54">
        <v>7.4847</v>
      </c>
      <c r="AG42" s="71">
        <v>4.9</v>
      </c>
      <c r="AH42" s="81" t="s">
        <v>158</v>
      </c>
      <c r="AI42" s="69" t="s">
        <v>159</v>
      </c>
      <c r="AK42" s="42">
        <f t="shared" si="5"/>
        <v>0</v>
      </c>
      <c r="AL42" s="42">
        <f t="shared" si="5"/>
        <v>10000000</v>
      </c>
      <c r="AM42" s="52"/>
      <c r="AN42" s="52"/>
    </row>
    <row r="43" ht="48" spans="1:40">
      <c r="A43" s="27" t="s">
        <v>160</v>
      </c>
      <c r="B43" s="28" t="s">
        <v>153</v>
      </c>
      <c r="C43" s="33"/>
      <c r="D43" s="25" t="s">
        <v>161</v>
      </c>
      <c r="E43" s="26"/>
      <c r="F43" s="26"/>
      <c r="G43" s="26"/>
      <c r="H43" s="26"/>
      <c r="I43" s="42">
        <v>0</v>
      </c>
      <c r="J43" s="42">
        <v>30000000</v>
      </c>
      <c r="K43" s="42">
        <v>0</v>
      </c>
      <c r="L43" s="42">
        <v>0</v>
      </c>
      <c r="M43" s="42">
        <v>0</v>
      </c>
      <c r="N43" s="42">
        <v>0</v>
      </c>
      <c r="O43" s="42">
        <f t="shared" si="7"/>
        <v>0</v>
      </c>
      <c r="P43" s="42">
        <f t="shared" si="7"/>
        <v>30000000</v>
      </c>
      <c r="Q43" s="28" t="s">
        <v>58</v>
      </c>
      <c r="R43" s="54">
        <v>7.4847</v>
      </c>
      <c r="S43" s="42">
        <f t="shared" si="8"/>
        <v>0</v>
      </c>
      <c r="T43" s="42">
        <f t="shared" si="8"/>
        <v>4008176.68042807</v>
      </c>
      <c r="V43" s="42">
        <v>0</v>
      </c>
      <c r="W43" s="42">
        <v>30000000</v>
      </c>
      <c r="X43" s="42">
        <v>0</v>
      </c>
      <c r="Y43" s="42">
        <v>0</v>
      </c>
      <c r="Z43" s="42">
        <v>0</v>
      </c>
      <c r="AA43" s="42">
        <v>0</v>
      </c>
      <c r="AB43" s="42">
        <v>0</v>
      </c>
      <c r="AC43" s="42">
        <v>0</v>
      </c>
      <c r="AD43" s="42">
        <f t="shared" si="6"/>
        <v>0</v>
      </c>
      <c r="AE43" s="42">
        <f t="shared" si="6"/>
        <v>30000000</v>
      </c>
      <c r="AF43" s="54">
        <v>7.4847</v>
      </c>
      <c r="AG43" s="71" t="s">
        <v>162</v>
      </c>
      <c r="AH43" s="81" t="s">
        <v>163</v>
      </c>
      <c r="AI43" s="69" t="s">
        <v>159</v>
      </c>
      <c r="AK43" s="42">
        <f t="shared" si="5"/>
        <v>0</v>
      </c>
      <c r="AL43" s="42">
        <f t="shared" si="5"/>
        <v>30000000</v>
      </c>
      <c r="AM43" s="52"/>
      <c r="AN43" s="52"/>
    </row>
    <row r="45" spans="2:31">
      <c r="B45" s="35"/>
      <c r="C45" s="35"/>
      <c r="E45" s="7" t="s">
        <v>164</v>
      </c>
      <c r="AD45" s="42">
        <f>V8+Z8-AB8+X8</f>
        <v>314475482.035765</v>
      </c>
      <c r="AE45" s="42">
        <f>W8+AA8-AC8+Y8</f>
        <v>1024093751.60758</v>
      </c>
    </row>
    <row r="47" spans="30:31">
      <c r="AD47" s="42">
        <f>AD45/AF43</f>
        <v>42015776.4554044</v>
      </c>
      <c r="AE47" s="42">
        <f>AE45/AF43</f>
        <v>136824956.458853</v>
      </c>
    </row>
    <row r="49" spans="30:31">
      <c r="AD49" s="46"/>
      <c r="AE49" s="46"/>
    </row>
    <row r="50" spans="19:31">
      <c r="S50" s="46"/>
      <c r="T50" s="46"/>
      <c r="AD50" s="46"/>
      <c r="AE50" s="46"/>
    </row>
    <row r="51" spans="15:16">
      <c r="O51" s="44"/>
      <c r="P51" s="44"/>
    </row>
  </sheetData>
  <mergeCells count="28">
    <mergeCell ref="A1:P1"/>
    <mergeCell ref="A2:P2"/>
    <mergeCell ref="I5:P5"/>
    <mergeCell ref="V5:AE5"/>
    <mergeCell ref="I6:J6"/>
    <mergeCell ref="K6:L6"/>
    <mergeCell ref="M6:N6"/>
    <mergeCell ref="O6:P6"/>
    <mergeCell ref="S6:T6"/>
    <mergeCell ref="V6:W6"/>
    <mergeCell ref="X6:Y6"/>
    <mergeCell ref="Z6:AA6"/>
    <mergeCell ref="AB6:AC6"/>
    <mergeCell ref="AD6:AE6"/>
    <mergeCell ref="AK6:AL6"/>
    <mergeCell ref="A5:A7"/>
    <mergeCell ref="B5:B7"/>
    <mergeCell ref="D5:D7"/>
    <mergeCell ref="E5:E7"/>
    <mergeCell ref="F5:F7"/>
    <mergeCell ref="G5:G7"/>
    <mergeCell ref="H5:H7"/>
    <mergeCell ref="Q6:Q7"/>
    <mergeCell ref="R6:R7"/>
    <mergeCell ref="AF6:AF7"/>
    <mergeCell ref="AG6:AG7"/>
    <mergeCell ref="AH6:AH7"/>
    <mergeCell ref="AI6:AI7"/>
  </mergeCells>
  <pageMargins left="0.708661417322835" right="0.708661417322835" top="0.748031496062992" bottom="0.748031496062992" header="0.31496062992126" footer="0.31496062992126"/>
  <pageSetup paperSize="8" scale="10" orientation="landscape"/>
  <headerFooter>
    <oddHeader>&amp;R&amp;"Calibri"&amp;10&amp;K000000INTERNAL&amp;1#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5"/>
  <sheetViews>
    <sheetView tabSelected="1" workbookViewId="0">
      <selection activeCell="A1" sqref="$A1:$XFD1"/>
    </sheetView>
  </sheetViews>
  <sheetFormatPr defaultColWidth="10.3333333333333" defaultRowHeight="14.25"/>
  <cols>
    <col min="1" max="1" width="7.625" customWidth="1"/>
    <col min="2" max="2" width="20.4416666666667" customWidth="1"/>
    <col min="3" max="3" width="20" customWidth="1"/>
    <col min="4" max="4" width="31.6666666666667" customWidth="1"/>
    <col min="5" max="5" width="26.4416666666667" customWidth="1"/>
    <col min="6" max="6" width="17.8833333333333" customWidth="1"/>
    <col min="7" max="7" width="15" customWidth="1"/>
    <col min="8" max="8" width="33.2166666666667" customWidth="1"/>
    <col min="9" max="9" width="15.8833333333333" customWidth="1"/>
    <col min="10" max="10" width="17" customWidth="1"/>
    <col min="11" max="11" width="60.1083333333333" customWidth="1"/>
    <col min="12" max="12" width="66.2166666666667" customWidth="1"/>
    <col min="13" max="13" width="52.2166666666667" style="3" customWidth="1"/>
    <col min="14" max="14" width="58.4416666666667" customWidth="1"/>
    <col min="15" max="15" width="28.2166666666667" customWidth="1"/>
  </cols>
  <sheetData>
    <row r="1" s="1" customFormat="1" ht="31" customHeight="1" spans="1:12">
      <c r="A1" s="4" t="s">
        <v>165</v>
      </c>
      <c r="B1" s="4" t="s">
        <v>166</v>
      </c>
      <c r="C1" s="4" t="s">
        <v>167</v>
      </c>
      <c r="D1" s="4" t="s">
        <v>168</v>
      </c>
      <c r="E1" s="4" t="s">
        <v>169</v>
      </c>
      <c r="F1" s="4" t="s">
        <v>170</v>
      </c>
      <c r="G1" s="4" t="s">
        <v>171</v>
      </c>
      <c r="H1" s="4" t="s">
        <v>172</v>
      </c>
      <c r="I1" s="4" t="s">
        <v>173</v>
      </c>
      <c r="J1" s="4" t="s">
        <v>174</v>
      </c>
      <c r="K1" s="4" t="s">
        <v>175</v>
      </c>
      <c r="L1" s="4" t="s">
        <v>176</v>
      </c>
    </row>
    <row r="5" s="2" customFormat="1" spans="13:50">
      <c r="M5" s="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="2" customFormat="1" spans="13:50">
      <c r="M6" s="5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9" s="2" customFormat="1" spans="13:50">
      <c r="M9" s="5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="2" customFormat="1" spans="13:50">
      <c r="M10" s="5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="2" customFormat="1" spans="13:50">
      <c r="M11" s="5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3" s="2" customFormat="1" spans="13:50">
      <c r="M13" s="5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="2" customFormat="1" spans="13:50">
      <c r="M14" s="5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="2" customFormat="1" spans="13:50">
      <c r="M15" s="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</sheetData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 Loans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Kocherscheidt, Yang</dc:creator>
  <cp:lastModifiedBy>lunck</cp:lastModifiedBy>
  <dcterms:created xsi:type="dcterms:W3CDTF">2021-10-25T12:38:00Z</dcterms:created>
  <dcterms:modified xsi:type="dcterms:W3CDTF">2023-06-28T08:59:07Z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fficeID">
    <vt:lpwstr>{A3AE92EE-CCC5-4A46-998B-4A315A399E1E}</vt:lpwstr>
  </property>
  <property fmtid="{D5CDD505-2E9C-101B-9397-08002B2CF9AE}" pid="3" name="MSIP_Label_6dbc9bd7-c686-43b7-b7bc-a51722be092f_Enabled">
    <vt:lpwstr>true</vt:lpwstr>
  </property>
  <property fmtid="{D5CDD505-2E9C-101B-9397-08002B2CF9AE}" pid="4" name="MSIP_Label_6dbc9bd7-c686-43b7-b7bc-a51722be092f_SetDate">
    <vt:lpwstr>2021-10-25T12:39:32Z</vt:lpwstr>
  </property>
  <property fmtid="{D5CDD505-2E9C-101B-9397-08002B2CF9AE}" pid="5" name="MSIP_Label_6dbc9bd7-c686-43b7-b7bc-a51722be092f_Method">
    <vt:lpwstr>Standard</vt:lpwstr>
  </property>
  <property fmtid="{D5CDD505-2E9C-101B-9397-08002B2CF9AE}" pid="6" name="MSIP_Label_6dbc9bd7-c686-43b7-b7bc-a51722be092f_Name">
    <vt:lpwstr>Internal</vt:lpwstr>
  </property>
  <property fmtid="{D5CDD505-2E9C-101B-9397-08002B2CF9AE}" pid="7" name="MSIP_Label_6dbc9bd7-c686-43b7-b7bc-a51722be092f_SiteId">
    <vt:lpwstr>70f82b81-eb94-4a93-aaba-8c4dc6455911</vt:lpwstr>
  </property>
  <property fmtid="{D5CDD505-2E9C-101B-9397-08002B2CF9AE}" pid="8" name="MSIP_Label_6dbc9bd7-c686-43b7-b7bc-a51722be092f_ActionId">
    <vt:lpwstr>da8f8d56-4718-4a52-afe2-5c46d8f46f16</vt:lpwstr>
  </property>
  <property fmtid="{D5CDD505-2E9C-101B-9397-08002B2CF9AE}" pid="9" name="MSIP_Label_6dbc9bd7-c686-43b7-b7bc-a51722be092f_ContentBits">
    <vt:lpwstr>1</vt:lpwstr>
  </property>
  <property fmtid="{D5CDD505-2E9C-101B-9397-08002B2CF9AE}" pid="10" name="ICV">
    <vt:lpwstr>1D26013EC81E4492A1B7B675731C8F40</vt:lpwstr>
  </property>
  <property fmtid="{D5CDD505-2E9C-101B-9397-08002B2CF9AE}" pid="11" name="KSOProductBuildVer">
    <vt:lpwstr>2052-11.1.0.14309</vt:lpwstr>
  </property>
</Properties>
</file>